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03AD5FA9-77F5-42DE-A720-9C9C8CD6D337}"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3" i="12" l="1"/>
  <c r="AA69" i="12"/>
  <c r="AA68"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<sst xmlns="http://schemas.openxmlformats.org/spreadsheetml/2006/main" count="1113" uniqueCount="592">
  <si>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</si>
  <si>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</si>
  <si>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</si>
  <si>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</si>
  <si>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</si>
  <si>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</si>
  <si>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</si>
  <si>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</si>
  <si>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</si>
  <si>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</si>
  <si>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</si>
  <si>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</si>
  <si>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</si>
  <si>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</si>
  <si>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</si>
  <si>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</si>
  <si>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</si>
  <si>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</si>
  <si>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</si>
  <si>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</si>
  <si>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</si>
  <si>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</si>
  <si>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</si>
  <si>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</si>
  <si>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</si>
  <si>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</si>
  <si>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</si>
  <si>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</si>
  <si>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</si>
  <si>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</si>
  <si>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</si>
  <si>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</si>
  <si>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</si>
  <si>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</si>
  <si>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</si>
  <si>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</si>
  <si>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</si>
  <si>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</si>
  <si>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</si>
  <si>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</si>
  <si>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</si>
  <si>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</si>
  <si>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</si>
  <si>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</si>
  <si>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</si>
  <si>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</si>
  <si>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</si>
  <si>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</si>
  <si>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</si>
  <si>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</si>
  <si>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</si>
  <si>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</si>
  <si>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</si>
  <si>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</si>
  <si>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</si>
  <si>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</si>
  <si>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</si>
  <si>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</si>
  <si>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</si>
  <si>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</si>
  <si>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</si>
  <si>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</si>
  <si>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</si>
  <si>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</si>
  <si>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</si>
  <si>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</si>
  <si>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</si>
  <si>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</si>
  <si>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</si>
  <si>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</si>
  <si>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</si>
  <si>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</si>
  <si>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</si>
  <si>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</si>
  <si>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</si>
  <si>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</si>
  <si>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</si>
  <si>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</si>
  <si>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</si>
  <si>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</si>
  <si>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</si>
  <si>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</si>
  <si>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</si>
  <si>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</si>
  <si>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</si>
  <si>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</si>
  <si>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</si>
  <si>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</si>
  <si>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</si>
  <si>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</si>
  <si>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</si>
  <si>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</si>
  <si>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</si>
  <si>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</si>
  <si>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</si>
  <si>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</si>
  <si>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</si>
  <si>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</si>
  <si>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</si>
  <si>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</si>
  <si>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南知多町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</si>
  <si>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</si>
  <si>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</si>
  <si>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</si>
  <si>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</si>
  <si>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</si>
  <si>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</si>
  <si>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</si>
  <si>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</si>
  <si>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</si>
  <si>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</si>
  <si>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</si>
  <si>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</si>
  <si>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</si>
  <si>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</si>
  <si>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</si>
  <si>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</si>
  <si>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</si>
  <si>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</si>
  <si>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</si>
  <si>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</si>
  <si>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</si>
  <si>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</si>
  <si>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</si>
  <si>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</si>
  <si>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</si>
  <si>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</si>
  <si>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</si>
  <si>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</si>
  <si>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</si>
  <si>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</si>
  <si>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</si>
  <si>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</si>
  <si>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</si>
  <si>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</si>
  <si>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</si>
  <si>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</si>
  <si>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</si>
  <si>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</si>
  <si>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</si>
  <si>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</si>
  <si>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</si>
  <si>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</si>
  <si>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</si>
  <si>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</si>
  <si>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</si>
  <si>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</si>
  <si>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</si>
  <si>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</si>
  <si>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</si>
  <si>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</si>
  <si>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</si>
  <si>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</si>
  <si>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</si>
  <si>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</si>
  <si>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</si>
  <si>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</si>
  <si>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</si>
  <si>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</si>
  <si>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</si>
  <si>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</si>
  <si>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</si>
  <si>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</si>
  <si>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</si>
  <si>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</si>
  <si>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</si>
  <si>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</si>
  <si>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</si>
  <si>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</si>
  <si>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</si>
  <si>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</si>
  <si>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</si>
  <si>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</si>
  <si>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</si>
  <si>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</si>
  <si>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</si>
  <si>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</si>
  <si>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</si>
  <si>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</si>
  <si>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</si>
  <si>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</si>
  <si>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</si>
  <si>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</si>
  <si>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</si>
  <si>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</si>
  <si>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</si>
  <si>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</si>
  <si>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</si>
  <si>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</si>
  <si>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</si>
  <si>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</si>
  <si>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</si>
  <si>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</si>
  <si>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</si>
  <si>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</si>
  <si>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</si>
  <si>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</si>
  <si>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</si>
  <si>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</si>
  <si>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</si>
  <si>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</si>
  <si>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</si>
  <si>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</si>
  <si>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</si>
  <si>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</si>
  <si>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</si>
  <si>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</si>
  <si>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</si>
  <si>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</si>
  <si>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</si>
  <si>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</si>
  <si>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</si>
  <si>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</si>
  <si>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</si>
  <si>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</si>
  <si>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</si>
  <si>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愛知県南知多町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</si>
  <si>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</si>
  <si>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</si>
  <si>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</si>
  <si>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</si>
  <si>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</si>
  <si>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</si>
  <si>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</si>
  <si>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</si>
  <si>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</si>
  <si>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</si>
  <si>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</si>
  <si>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</si>
  <si>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</si>
  <si>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</si>
  <si>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</si>
  <si>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</si>
  <si>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</si>
  <si>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</si>
  <si>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</si>
  <si>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</si>
  <si>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</si>
  <si>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</si>
  <si>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</si>
  <si>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</si>
  <si>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</si>
  <si>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</si>
  <si>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</si>
  <si>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</si>
  <si>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</si>
  <si>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</si>
  <si>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</si>
  <si>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</si>
  <si>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</si>
  <si>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</si>
  <si>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</si>
  <si>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</si>
  <si>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</si>
  <si>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</si>
  <si>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</si>
  <si>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</si>
  <si>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</si>
  <si>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</si>
  <si>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</si>
  <si>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</si>
  <si>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</si>
  <si>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</si>
  <si>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</si>
  <si>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</si>
  <si>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</si>
  <si>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</si>
  <si>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</si>
  <si>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</si>
  <si>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</si>
  <si>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</si>
  <si>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</si>
  <si>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</si>
  <si>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</si>
  <si>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</si>
  <si>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</si>
  <si>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</si>
  <si>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</si>
  <si>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</si>
  <si>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</si>
  <si>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</si>
  <si>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</si>
  <si>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</si>
  <si>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</si>
  <si>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</si>
  <si>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</si>
  <si>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</si>
  <si>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</si>
  <si>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</si>
  <si>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</si>
  <si>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</si>
  <si>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</si>
  <si>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</si>
  <si>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</si>
  <si>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</si>
  <si>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</si>
  <si>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</si>
  <si>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</si>
  <si>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</si>
  <si>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</si>
  <si>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</si>
  <si>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</si>
  <si>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</si>
  <si>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</si>
  <si>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</si>
  <si>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</si>
  <si>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</si>
  <si>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</si>
  <si>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</si>
  <si>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</si>
  <si>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</si>
  <si>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</si>
  <si>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</si>
  <si>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</si>
  <si>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</si>
  <si>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</si>
  <si>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</si>
  <si>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</si>
  <si>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</si>
  <si>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</si>
  <si>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</si>
  <si>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</si>
  <si>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</si>
  <si>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</si>
  <si>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</si>
  <si>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</si>
  <si>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</si>
  <si>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</si>
  <si>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</si>
  <si>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</si>
  <si>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</si>
  <si>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</si>
  <si>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</si>
  <si>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</si>
  <si>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</si>
  <si>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</si>
  <si>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</si>
  <si>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</si>
  <si>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</si>
  <si>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</si>
  <si>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</si>
  <si>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</si>
  <si>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</si>
  <si>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</si>
  <si>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</si>
  <si>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</si>
  <si>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</si>
  <si>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</si>
  <si>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</si>
  <si>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</si>
  <si>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</si>
  <si>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</si>
  <si>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</si>
  <si>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</si>
  <si>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</si>
  <si>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</si>
  <si>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</si>
  <si>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</si>
  <si>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</si>
  <si>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</si>
  <si>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</si>
  <si>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</si>
  <si>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</si>
  <si>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</si>
  <si>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</si>
  <si>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</si>
  <si>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</si>
  <si>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</si>
  <si>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</si>
  <si>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</si>
  <si>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愛知県南知多町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</si>
  <si>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</si>
  <si>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</si>
  <si>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</si>
  <si>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</si>
  <si>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</si>
  <si>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</si>
  <si>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</si>
  <si>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</si>
  <si>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</si>
  <si>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</si>
  <si>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</si>
  <si>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</si>
  <si>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</si>
  <si>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</si>
  <si>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</si>
  <si>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</si>
  <si>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</si>
  <si>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</si>
  <si>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</si>
  <si>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</si>
  <si>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</si>
  <si>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</si>
  <si>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</si>
  <si>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</si>
  <si>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</si>
  <si>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</si>
  <si>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</si>
  <si>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</si>
  <si>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</si>
  <si>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</si>
  <si>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</si>
  <si>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</si>
  <si>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</si>
  <si>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</si>
  <si>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</si>
  <si>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</si>
  <si>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師崎港駐車場事業特別会計</t>
    <phoneticPr fontId="5"/>
  </si>
  <si>
    <t>水道事業会計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</si>
  <si>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</si>
  <si>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</si>
  <si>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</si>
  <si>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</si>
  <si>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</si>
  <si>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</si>
  <si>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</si>
  <si>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</si>
  <si>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</si>
  <si>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</si>
  <si>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</si>
  <si>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</si>
  <si>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</si>
  <si>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</si>
  <si>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</si>
  <si>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</si>
  <si>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</si>
  <si>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</si>
  <si>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</si>
  <si>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</si>
  <si>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</si>
  <si>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</si>
  <si>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</si>
  <si>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</si>
  <si>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</si>
  <si>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</si>
  <si>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</si>
  <si>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</si>
  <si>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</si>
  <si>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</si>
  <si>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</si>
  <si>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</si>
  <si>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</si>
  <si>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</si>
  <si>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</si>
  <si>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</si>
  <si>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</si>
  <si>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</si>
  <si>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</si>
  <si>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</si>
  <si>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</si>
  <si>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</si>
  <si>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</si>
  <si>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</si>
  <si>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</si>
  <si>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</si>
  <si>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</si>
  <si>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</si>
  <si>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</si>
  <si>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</si>
  <si>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</si>
  <si>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</si>
  <si>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</si>
  <si>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</si>
  <si>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</si>
  <si>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</si>
  <si>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</si>
  <si>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</si>
  <si>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</si>
  <si>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</si>
  <si>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</si>
  <si>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</si>
  <si>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</si>
  <si>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</si>
  <si>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</si>
  <si>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</si>
  <si>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</si>
  <si>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</si>
  <si>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</si>
  <si>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</si>
  <si>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</si>
  <si>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</si>
  <si>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</si>
  <si>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</si>
  <si>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</si>
  <si>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</si>
  <si>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</si>
  <si>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</si>
  <si>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</si>
  <si>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</si>
  <si>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</si>
  <si>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</si>
  <si>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</si>
  <si>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</si>
  <si>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</si>
  <si>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</si>
  <si>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</si>
  <si>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</si>
  <si>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</si>
  <si>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</si>
  <si>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</si>
  <si>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</si>
  <si>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</si>
  <si>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</si>
  <si>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</si>
  <si>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</si>
  <si>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</si>
  <si>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</si>
  <si>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</si>
  <si>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</si>
  <si>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</si>
  <si>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</si>
  <si>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</si>
  <si>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</si>
  <si>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</si>
  <si>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</si>
  <si>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</si>
  <si>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</si>
  <si>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</si>
  <si>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</si>
  <si>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</si>
  <si>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</si>
  <si>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</si>
  <si>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</si>
  <si>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</si>
  <si>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</si>
  <si>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</si>
  <si>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</si>
  <si>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</si>
  <si>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</si>
  <si>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</si>
  <si>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</si>
  <si>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</si>
  <si>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</si>
  <si>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</si>
  <si>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</si>
  <si>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</si>
  <si>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</si>
  <si>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</si>
  <si>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</si>
  <si>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</si>
  <si>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</si>
  <si>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</si>
  <si>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</si>
  <si>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</si>
  <si>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</si>
  <si>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</si>
  <si>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</si>
  <si>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</si>
  <si>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</si>
  <si>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</si>
  <si>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</si>
  <si>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</si>
  <si>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</si>
  <si>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</si>
  <si>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</si>
  <si>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</si>
  <si>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</si>
  <si>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</si>
  <si>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</si>
  <si>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</si>
  <si>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7.51</t>
  </si>
  <si>
    <t>▲ 6.63</t>
  </si>
  <si>
    <t>▲ 0.16</t>
  </si>
  <si>
    <t>水道事業会計</t>
  </si>
  <si>
    <t>一般会計</t>
  </si>
  <si>
    <t>介護保険特別会計</t>
  </si>
  <si>
    <t>国民健康保険特別会計</t>
  </si>
  <si>
    <t>漁業集落排水事業特別会計</t>
  </si>
  <si>
    <t>師崎港駐車場事業特別会計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</si>
  <si>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</si>
  <si>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</si>
  <si>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</si>
  <si>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</si>
  <si>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</si>
  <si>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</si>
  <si>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</si>
  <si>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</si>
  <si>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</si>
  <si>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知多南部消防組合</t>
    <rPh sb="0" eb="2">
      <t>チタ</t>
    </rPh>
    <phoneticPr fontId="2"/>
  </si>
  <si>
    <t>知多南部衛生組合</t>
    <rPh sb="0" eb="8">
      <t>チタナンブエイセイクミアイ</t>
    </rPh>
    <phoneticPr fontId="2"/>
  </si>
  <si>
    <t xml:space="preserve">愛知県市町村職員退職手当組合 </t>
    <rPh sb="0" eb="2">
      <t>アイチ</t>
    </rPh>
    <phoneticPr fontId="2"/>
  </si>
  <si>
    <t>-</t>
    <phoneticPr fontId="2"/>
  </si>
  <si>
    <t>愛知県後期高齢者医療広域連合（一般会計）</t>
    <rPh sb="0" eb="2">
      <t>アイチ</t>
    </rPh>
    <phoneticPr fontId="2"/>
  </si>
  <si>
    <t>愛知県後期高齢者医療広域連合（後期高齢者医療特別会計）</t>
    <rPh sb="0" eb="2">
      <t>アイチ</t>
    </rPh>
    <rPh sb="2" eb="3">
      <t>ケン</t>
    </rPh>
    <phoneticPr fontId="2"/>
  </si>
  <si>
    <t>知多南部広域環境組合</t>
    <rPh sb="0" eb="2">
      <t>チタ</t>
    </rPh>
    <phoneticPr fontId="2"/>
  </si>
  <si>
    <t>都市計画事業基金</t>
    <phoneticPr fontId="5"/>
  </si>
  <si>
    <t>公共施設等整備基金</t>
    <phoneticPr fontId="2"/>
  </si>
  <si>
    <t>中学校図書購入基金</t>
    <phoneticPr fontId="2"/>
  </si>
  <si>
    <t>高齢者福祉基金</t>
    <phoneticPr fontId="2"/>
  </si>
  <si>
    <t>森林環境譲与税基金</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</si>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</sst>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7A0B-4A2E-8D51-8DAA1471A6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45054</c:v>
                </c:pt>
                <c:pt idx="1">
                  <c:v>44452</c:v>
                </c:pt>
                <c:pt idx="2">
                  <c:v>75271</c:v>
                </c:pt>
                <c:pt idx="3">
                  <c:v>79300</c:v>
                </c:pt>
                <c:pt idx="4">
                  <c:v>50996</c:v>
                </c:pt>
              </c:numCache>
            </c:numRef>
          </c:val>
          <c:smooth val="0"/>
          <c:extLst>
            <c:ext xmlns:c16="http://schemas.microsoft.com/office/drawing/2014/chart" uri="{C3380CC4-5D6E-409C-BE32-E72D297353CC}">
              <c16:uniqueId val="{00000001-7A0B-4A2E-8D51-8DAA1471A6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4.93</c:v>
                </c:pt>
                <c:pt idx="1">
                  <c:v>6.47</c:v>
                </c:pt>
                <c:pt idx="2">
                  <c:v>5.25</c:v>
                </c:pt>
                <c:pt idx="3">
                  <c:v>5.66</c:v>
                </c:pt>
                <c:pt idx="4">
                  <c:v>7.32</c:v>
                </c:pt>
              </c:numCache>
            </c:numRef>
          </c:val>
          <c:extLst>
            <c:ext xmlns:c16="http://schemas.microsoft.com/office/drawing/2014/chart" uri="{C3380CC4-5D6E-409C-BE32-E72D297353CC}">
              <c16:uniqueId val="{00000000-6C06-46F9-86AB-DDA38F88EE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27.05</c:v>
                </c:pt>
                <c:pt idx="1">
                  <c:v>19.29</c:v>
                </c:pt>
                <c:pt idx="2">
                  <c:v>19.059999999999999</c:v>
                </c:pt>
                <c:pt idx="3">
                  <c:v>18.77</c:v>
                </c:pt>
                <c:pt idx="4">
                  <c:v>22.6</c:v>
                </c:pt>
              </c:numCache>
            </c:numRef>
          </c:val>
          <c:extLst>
            <c:ext xmlns:c16="http://schemas.microsoft.com/office/drawing/2014/chart" uri="{C3380CC4-5D6E-409C-BE32-E72D297353CC}">
              <c16:uniqueId val="{00000001-6C06-46F9-86AB-DDA38F88EE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-7.51</c:v>
                </c:pt>
                <c:pt idx="1">
                  <c:v>-6.63</c:v>
                </c:pt>
                <c:pt idx="2">
                  <c:v>-0.16</c:v>
                </c:pt>
                <c:pt idx="3">
                  <c:v>1.59</c:v>
                </c:pt>
                <c:pt idx="4">
                  <c:v>4.55</c:v>
                </c:pt>
              </c:numCache>
            </c:numRef>
          </c:val>
          <c:smooth val="0"/>
          <c:extLst>
            <c:ext xmlns:c16="http://schemas.microsoft.com/office/drawing/2014/chart" uri="{C3380CC4-5D6E-409C-BE32-E72D297353CC}">
              <c16:uniqueId val="{00000002-6C06-46F9-86AB-DDA38F88EE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17-4B87-912E-961AFA504C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17-4B87-912E-961AFA504C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17-4B87-912E-961AFA504CD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c:v>
                </c:pt>
                <c:pt idx="4">
                  <c:v>#N/A</c:v>
                </c:pt>
                <c:pt idx="5">
                  <c:v>0.03</c:v>
                </c:pt>
                <c:pt idx="6">
                  <c:v>#N/A</c:v>
                </c:pt>
                <c:pt idx="7">
                  <c:v>0.04</c:v>
                </c:pt>
                <c:pt idx="8">
                  <c:v>#N/A</c:v>
                </c:pt>
                <c:pt idx="9">
                  <c:v>0.04</c:v>
                </c:pt>
              </c:numCache>
            </c:numRef>
          </c:val>
          <c:extLst>
            <c:ext xmlns:c16="http://schemas.microsoft.com/office/drawing/2014/chart" uri="{C3380CC4-5D6E-409C-BE32-E72D297353CC}">
              <c16:uniqueId val="{00000003-7917-4B87-912E-961AFA504CD6}"/>
            </c:ext>
          </c:extLst>
        </c:ser>
        <c:ser>
          <c:idx val="4"/>
          <c:order val="4"/>
          <c:tx>
            <c:strRef>
              <c:f>データシート!$A$31</c:f>
              <c:strCache>
                <c:ptCount val="1"/>
                <c:pt idx="0">
                  <c:v>師崎港駐車場事業特別会計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0.3</c:v>
                </c:pt>
                <c:pt idx="4">
                  <c:v>#N/A</c:v>
                </c:pt>
                <c:pt idx="5">
                  <c:v>0.28999999999999998</c:v>
                </c:pt>
                <c:pt idx="6">
                  <c:v>#N/A</c:v>
                </c:pt>
                <c:pt idx="7">
                  <c:v>0.53</c:v>
                </c:pt>
                <c:pt idx="8">
                  <c:v>#N/A</c:v>
                </c:pt>
                <c:pt idx="9">
                  <c:v>0.27</c:v>
                </c:pt>
              </c:numCache>
            </c:numRef>
          </c:val>
          <c:extLst>
            <c:ext xmlns:c16="http://schemas.microsoft.com/office/drawing/2014/chart" uri="{C3380CC4-5D6E-409C-BE32-E72D297353CC}">
              <c16:uniqueId val="{00000004-7917-4B87-912E-961AFA504CD6}"/>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0.16</c:v>
                </c:pt>
                <c:pt idx="4">
                  <c:v>#N/A</c:v>
                </c:pt>
                <c:pt idx="5">
                  <c:v>0.16</c:v>
                </c:pt>
                <c:pt idx="6">
                  <c:v>#N/A</c:v>
                </c:pt>
                <c:pt idx="7">
                  <c:v>0.06</c:v>
                </c:pt>
                <c:pt idx="8">
                  <c:v>#N/A</c:v>
                </c:pt>
                <c:pt idx="9">
                  <c:v>0.31</c:v>
                </c:pt>
              </c:numCache>
            </c:numRef>
          </c:val>
          <c:extLst>
            <c:ext xmlns:c16="http://schemas.microsoft.com/office/drawing/2014/chart" uri="{C3380CC4-5D6E-409C-BE32-E72D297353CC}">
              <c16:uniqueId val="{00000005-7917-4B87-912E-961AFA504C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0.43</c:v>
                </c:pt>
                <c:pt idx="4">
                  <c:v>#N/A</c:v>
                </c:pt>
                <c:pt idx="5">
                  <c:v>0.56999999999999995</c:v>
                </c:pt>
                <c:pt idx="6">
                  <c:v>#N/A</c:v>
                </c:pt>
                <c:pt idx="7">
                  <c:v>2.39</c:v>
                </c:pt>
                <c:pt idx="8">
                  <c:v>#N/A</c:v>
                </c:pt>
                <c:pt idx="9">
                  <c:v>0.43</c:v>
                </c:pt>
              </c:numCache>
            </c:numRef>
          </c:val>
          <c:extLst>
            <c:ext xmlns:c16="http://schemas.microsoft.com/office/drawing/2014/chart" uri="{C3380CC4-5D6E-409C-BE32-E72D297353CC}">
              <c16:uniqueId val="{00000006-7917-4B87-912E-961AFA504CD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1.26</c:v>
                </c:pt>
                <c:pt idx="2">
                  <c:v>#N/A</c:v>
                </c:pt>
                <c:pt idx="3">
                  <c:v>1.31</c:v>
                </c:pt>
                <c:pt idx="4">
                  <c:v>#N/A</c:v>
                </c:pt>
                <c:pt idx="5">
                  <c:v>1.8</c:v>
                </c:pt>
                <c:pt idx="6">
                  <c:v>#N/A</c:v>
                </c:pt>
                <c:pt idx="7">
                  <c:v>1.83</c:v>
                </c:pt>
                <c:pt idx="8">
                  <c:v>#N/A</c:v>
                </c:pt>
                <c:pt idx="9">
                  <c:v>1.28</c:v>
                </c:pt>
              </c:numCache>
            </c:numRef>
          </c:val>
          <c:extLst>
            <c:ext xmlns:c16="http://schemas.microsoft.com/office/drawing/2014/chart" uri="{C3380CC4-5D6E-409C-BE32-E72D297353CC}">
              <c16:uniqueId val="{00000007-7917-4B87-912E-961AFA504C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4.93</c:v>
                </c:pt>
                <c:pt idx="2">
                  <c:v>#N/A</c:v>
                </c:pt>
                <c:pt idx="3">
                  <c:v>6.46</c:v>
                </c:pt>
                <c:pt idx="4">
                  <c:v>#N/A</c:v>
                </c:pt>
                <c:pt idx="5">
                  <c:v>5.24</c:v>
                </c:pt>
                <c:pt idx="6">
                  <c:v>#N/A</c:v>
                </c:pt>
                <c:pt idx="7">
                  <c:v>5.65</c:v>
                </c:pt>
                <c:pt idx="8">
                  <c:v>#N/A</c:v>
                </c:pt>
                <c:pt idx="9">
                  <c:v>7.31</c:v>
                </c:pt>
              </c:numCache>
            </c:numRef>
          </c:val>
          <c:extLst>
            <c:ext xmlns:c16="http://schemas.microsoft.com/office/drawing/2014/chart" uri="{C3380CC4-5D6E-409C-BE32-E72D297353CC}">
              <c16:uniqueId val="{00000008-7917-4B87-912E-961AFA504C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17.55</c:v>
                </c:pt>
                <c:pt idx="2">
                  <c:v>#N/A</c:v>
                </c:pt>
                <c:pt idx="3">
                  <c:v>13.82</c:v>
                </c:pt>
                <c:pt idx="4">
                  <c:v>#N/A</c:v>
                </c:pt>
                <c:pt idx="5">
                  <c:v>14.44</c:v>
                </c:pt>
                <c:pt idx="6">
                  <c:v>#N/A</c:v>
                </c:pt>
                <c:pt idx="7">
                  <c:v>14.52</c:v>
                </c:pt>
                <c:pt idx="8">
                  <c:v>#N/A</c:v>
                </c:pt>
                <c:pt idx="9">
                  <c:v>14.99</c:v>
                </c:pt>
              </c:numCache>
            </c:numRef>
          </c:val>
          <c:extLst>
            <c:ext xmlns:c16="http://schemas.microsoft.com/office/drawing/2014/chart" uri="{C3380CC4-5D6E-409C-BE32-E72D297353CC}">
              <c16:uniqueId val="{00000009-7917-4B87-912E-961AFA504C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457</c:v>
                </c:pt>
                <c:pt idx="5">
                  <c:v>453</c:v>
                </c:pt>
                <c:pt idx="8">
                  <c:v>461</c:v>
                </c:pt>
                <c:pt idx="11">
                  <c:v>467</c:v>
                </c:pt>
                <c:pt idx="14">
                  <c:v>472</c:v>
                </c:pt>
              </c:numCache>
            </c:numRef>
          </c:val>
          <c:extLst>
            <c:ext xmlns:c16="http://schemas.microsoft.com/office/drawing/2014/chart" uri="{C3380CC4-5D6E-409C-BE32-E72D297353CC}">
              <c16:uniqueId val="{00000000-DE77-45EC-92CD-2F5E976EED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77-45EC-92CD-2F5E976EED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E77-45EC-92CD-2F5E976EED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78</c:v>
                </c:pt>
                <c:pt idx="3">
                  <c:v>80</c:v>
                </c:pt>
                <c:pt idx="6">
                  <c:v>70</c:v>
                </c:pt>
                <c:pt idx="9">
                  <c:v>28</c:v>
                </c:pt>
                <c:pt idx="12">
                  <c:v>25</c:v>
                </c:pt>
              </c:numCache>
            </c:numRef>
          </c:val>
          <c:extLst>
            <c:ext xmlns:c16="http://schemas.microsoft.com/office/drawing/2014/chart" uri="{C3380CC4-5D6E-409C-BE32-E72D297353CC}">
              <c16:uniqueId val="{00000003-DE77-45EC-92CD-2F5E976EED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c:v>
                </c:pt>
                <c:pt idx="3">
                  <c:v>59</c:v>
                </c:pt>
                <c:pt idx="6">
                  <c:v>61</c:v>
                </c:pt>
                <c:pt idx="9">
                  <c:v>63</c:v>
                </c:pt>
                <c:pt idx="12">
                  <c:v>63</c:v>
                </c:pt>
              </c:numCache>
            </c:numRef>
          </c:val>
          <c:extLst>
            <c:ext xmlns:c16="http://schemas.microsoft.com/office/drawing/2014/chart" uri="{C3380CC4-5D6E-409C-BE32-E72D297353CC}">
              <c16:uniqueId val="{00000004-DE77-45EC-92CD-2F5E976EED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77-45EC-92CD-2F5E976EED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77-45EC-92CD-2F5E976EED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527</c:v>
                </c:pt>
                <c:pt idx="3">
                  <c:v>551</c:v>
                </c:pt>
                <c:pt idx="6">
                  <c:v>602</c:v>
                </c:pt>
                <c:pt idx="9">
                  <c:v>630</c:v>
                </c:pt>
                <c:pt idx="12">
                  <c:v>678</c:v>
                </c:pt>
              </c:numCache>
            </c:numRef>
          </c:val>
          <c:extLst>
            <c:ext xmlns:c16="http://schemas.microsoft.com/office/drawing/2014/chart" uri="{C3380CC4-5D6E-409C-BE32-E72D297353CC}">
              <c16:uniqueId val="{00000007-DE77-45EC-92CD-2F5E976EED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208</c:v>
                </c:pt>
                <c:pt idx="2">
                  <c:v>#N/A</c:v>
                </c:pt>
                <c:pt idx="3">
                  <c:v>#N/A</c:v>
                </c:pt>
                <c:pt idx="4">
                  <c:v>238</c:v>
                </c:pt>
                <c:pt idx="5">
                  <c:v>#N/A</c:v>
                </c:pt>
                <c:pt idx="6">
                  <c:v>#N/A</c:v>
                </c:pt>
                <c:pt idx="7">
                  <c:v>273</c:v>
                </c:pt>
                <c:pt idx="8">
                  <c:v>#N/A</c:v>
                </c:pt>
                <c:pt idx="9">
                  <c:v>#N/A</c:v>
                </c:pt>
                <c:pt idx="10">
                  <c:v>255</c:v>
                </c:pt>
                <c:pt idx="11">
                  <c:v>#N/A</c:v>
                </c:pt>
                <c:pt idx="12">
                  <c:v>#N/A</c:v>
                </c:pt>
                <c:pt idx="13">
                  <c:v>295</c:v>
                </c:pt>
                <c:pt idx="14">
                  <c:v>#N/A</c:v>
                </c:pt>
              </c:numCache>
            </c:numRef>
          </c:val>
          <c:smooth val="0"/>
          <c:extLst>
            <c:ext xmlns:c16="http://schemas.microsoft.com/office/drawing/2014/chart" uri="{C3380CC4-5D6E-409C-BE32-E72D297353CC}">
              <c16:uniqueId val="{00000008-DE77-45EC-92CD-2F5E976EED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5552</c:v>
                </c:pt>
                <c:pt idx="5">
                  <c:v>5546</c:v>
                </c:pt>
                <c:pt idx="8">
                  <c:v>6283</c:v>
                </c:pt>
                <c:pt idx="11">
                  <c:v>6407</c:v>
                </c:pt>
                <c:pt idx="14">
                  <c:v>6168</c:v>
                </c:pt>
              </c:numCache>
            </c:numRef>
          </c:val>
          <c:extLst>
            <c:ext xmlns:c16="http://schemas.microsoft.com/office/drawing/2014/chart" uri="{C3380CC4-5D6E-409C-BE32-E72D297353CC}">
              <c16:uniqueId val="{00000000-C35A-4590-AE8B-BA3A39A56F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5A-4590-AE8B-BA3A39A56F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3427</c:v>
                </c:pt>
                <c:pt idx="5">
                  <c:v>3052</c:v>
                </c:pt>
                <c:pt idx="8">
                  <c:v>2830</c:v>
                </c:pt>
                <c:pt idx="11">
                  <c:v>2822</c:v>
                </c:pt>
                <c:pt idx="14">
                  <c:v>3264</c:v>
                </c:pt>
              </c:numCache>
            </c:numRef>
          </c:val>
          <c:extLst>
            <c:ext xmlns:c16="http://schemas.microsoft.com/office/drawing/2014/chart" uri="{C3380CC4-5D6E-409C-BE32-E72D297353CC}">
              <c16:uniqueId val="{00000002-C35A-4590-AE8B-BA3A39A56F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5A-4590-AE8B-BA3A39A56F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5A-4590-AE8B-BA3A39A56F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5A-4590-AE8B-BA3A39A56F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2170</c:v>
                </c:pt>
                <c:pt idx="3">
                  <c:v>2280</c:v>
                </c:pt>
                <c:pt idx="6">
                  <c:v>2182</c:v>
                </c:pt>
                <c:pt idx="9">
                  <c:v>2184</c:v>
                </c:pt>
                <c:pt idx="12">
                  <c:v>2084</c:v>
                </c:pt>
              </c:numCache>
            </c:numRef>
          </c:val>
          <c:extLst>
            <c:ext xmlns:c16="http://schemas.microsoft.com/office/drawing/2014/chart" uri="{C3380CC4-5D6E-409C-BE32-E72D297353CC}">
              <c16:uniqueId val="{00000006-C35A-4590-AE8B-BA3A39A56F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249</c:v>
                </c:pt>
                <c:pt idx="3">
                  <c:v>243</c:v>
                </c:pt>
                <c:pt idx="6">
                  <c:v>437</c:v>
                </c:pt>
                <c:pt idx="9">
                  <c:v>1317</c:v>
                </c:pt>
                <c:pt idx="12">
                  <c:v>2387</c:v>
                </c:pt>
              </c:numCache>
            </c:numRef>
          </c:val>
          <c:extLst>
            <c:ext xmlns:c16="http://schemas.microsoft.com/office/drawing/2014/chart" uri="{C3380CC4-5D6E-409C-BE32-E72D297353CC}">
              <c16:uniqueId val="{00000007-C35A-4590-AE8B-BA3A39A56F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615</c:v>
                </c:pt>
                <c:pt idx="3">
                  <c:v>576</c:v>
                </c:pt>
                <c:pt idx="6">
                  <c:v>574</c:v>
                </c:pt>
                <c:pt idx="9">
                  <c:v>580</c:v>
                </c:pt>
                <c:pt idx="12">
                  <c:v>580</c:v>
                </c:pt>
              </c:numCache>
            </c:numRef>
          </c:val>
          <c:extLst>
            <c:ext xmlns:c16="http://schemas.microsoft.com/office/drawing/2014/chart" uri="{C3380CC4-5D6E-409C-BE32-E72D297353CC}">
              <c16:uniqueId val="{00000008-C35A-4590-AE8B-BA3A39A56F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c:v>
                </c:pt>
                <c:pt idx="3">
                  <c:v>4</c:v>
                </c:pt>
                <c:pt idx="6">
                  <c:v>2</c:v>
                </c:pt>
                <c:pt idx="9">
                  <c:v>1</c:v>
                </c:pt>
                <c:pt idx="12">
                  <c:v>0</c:v>
                </c:pt>
              </c:numCache>
            </c:numRef>
          </c:val>
          <c:extLst>
            <c:ext xmlns:c16="http://schemas.microsoft.com/office/drawing/2014/chart" uri="{C3380CC4-5D6E-409C-BE32-E72D297353CC}">
              <c16:uniqueId val="{00000009-C35A-4590-AE8B-BA3A39A56F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6716</c:v>
                </c:pt>
                <c:pt idx="3">
                  <c:v>6782</c:v>
                </c:pt>
                <c:pt idx="6">
                  <c:v>7321</c:v>
                </c:pt>
                <c:pt idx="9">
                  <c:v>7454</c:v>
                </c:pt>
                <c:pt idx="12">
                  <c:v>6955</c:v>
                </c:pt>
              </c:numCache>
            </c:numRef>
          </c:val>
          <c:extLst>
            <c:ext xmlns:c16="http://schemas.microsoft.com/office/drawing/2014/chart" uri="{C3380CC4-5D6E-409C-BE32-E72D297353CC}">
              <c16:uniqueId val="{0000000A-C35A-4590-AE8B-BA3A39A56F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776</c:v>
                </c:pt>
                <c:pt idx="2">
                  <c:v>#N/A</c:v>
                </c:pt>
                <c:pt idx="3">
                  <c:v>#N/A</c:v>
                </c:pt>
                <c:pt idx="4">
                  <c:v>1287</c:v>
                </c:pt>
                <c:pt idx="5">
                  <c:v>#N/A</c:v>
                </c:pt>
                <c:pt idx="6">
                  <c:v>#N/A</c:v>
                </c:pt>
                <c:pt idx="7">
                  <c:v>1404</c:v>
                </c:pt>
                <c:pt idx="8">
                  <c:v>#N/A</c:v>
                </c:pt>
                <c:pt idx="9">
                  <c:v>#N/A</c:v>
                </c:pt>
                <c:pt idx="10">
                  <c:v>2307</c:v>
                </c:pt>
                <c:pt idx="11">
                  <c:v>#N/A</c:v>
                </c:pt>
                <c:pt idx="12">
                  <c:v>#N/A</c:v>
                </c:pt>
                <c:pt idx="13">
                  <c:v>2574</c:v>
                </c:pt>
                <c:pt idx="14">
                  <c:v>#N/A</c:v>
                </c:pt>
              </c:numCache>
            </c:numRef>
          </c:val>
          <c:smooth val="0"/>
          <c:extLst>
            <c:ext xmlns:c16="http://schemas.microsoft.com/office/drawing/2014/chart" uri="{C3380CC4-5D6E-409C-BE32-E72D297353CC}">
              <c16:uniqueId val="{0000000B-C35A-4590-AE8B-BA3A39A56F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978</c:v>
                </c:pt>
                <c:pt idx="1">
                  <c:v>1025</c:v>
                </c:pt>
                <c:pt idx="2">
                  <c:v>1188</c:v>
                </c:pt>
              </c:numCache>
            </c:numRef>
          </c:val>
          <c:extLst>
            <c:ext xmlns:c16="http://schemas.microsoft.com/office/drawing/2014/chart" uri="{C3380CC4-5D6E-409C-BE32-E72D297353CC}">
              <c16:uniqueId val="{00000000-5884-4EC5-9020-0243CC0A4A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5884-4EC5-9020-0243CC0A4A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1185</c:v>
                </c:pt>
                <c:pt idx="1">
                  <c:v>1097</c:v>
                </c:pt>
                <c:pt idx="2">
                  <c:v>1250</c:v>
                </c:pt>
              </c:numCache>
            </c:numRef>
          </c:val>
          <c:extLst>
            <c:ext xmlns:c16="http://schemas.microsoft.com/office/drawing/2014/chart" uri="{C3380CC4-5D6E-409C-BE32-E72D297353CC}">
              <c16:uniqueId val="{00000002-5884-4EC5-9020-0243CC0A4A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臨時財政対策債を継続的に借入してきたことに加え、防災施設整備、学校給食センター整備等の財政規模に対して大型の投資の財源を地方債で調達してきたため元利償還金は増加傾向で推移。老朽化した公共施設等の更新も必要であり、今後も元利償還金は増加傾向が続く。</a:t>
          </a:r>
        </a:p>
        <a:p>
          <a:r>
            <a:rPr kumimoji="1" lang="ja-JP" altLang="en-US" sz="1200">
              <a:latin typeface="ＭＳ ゴシック" pitchFamily="49" charset="-128"/>
              <a:ea typeface="ＭＳ ゴシック" pitchFamily="49" charset="-128"/>
            </a:rPr>
            <a:t>　公営企業は水道事業において、管路耐震化事業の償還で現状の水準が継続する。</a:t>
          </a:r>
        </a:p>
        <a:p>
          <a:r>
            <a:rPr kumimoji="1" lang="ja-JP" altLang="en-US" sz="1200">
              <a:latin typeface="ＭＳ ゴシック" pitchFamily="49" charset="-128"/>
              <a:ea typeface="ＭＳ ゴシック" pitchFamily="49" charset="-128"/>
            </a:rPr>
            <a:t>　組合等については、令和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年度から新火葬場の建設に伴う借入の元金償還が開始するため、増加を想定。</a:t>
          </a:r>
        </a:p>
        <a:p>
          <a:r>
            <a:rPr kumimoji="1" lang="ja-JP" altLang="en-US" sz="1200">
              <a:latin typeface="ＭＳ ゴシック" pitchFamily="49" charset="-128"/>
              <a:ea typeface="ＭＳ ゴシック" pitchFamily="49" charset="-128"/>
            </a:rPr>
            <a:t>基準財政需要額算入公債費等については、緊急防災・減災事業等の交付税算入の高い新発債もあることから増加を見込む。</a:t>
          </a:r>
        </a:p>
        <a:p>
          <a:r>
            <a:rPr kumimoji="1" lang="ja-JP" altLang="en-US" sz="1200">
              <a:latin typeface="ＭＳ ゴシック" pitchFamily="49" charset="-128"/>
              <a:ea typeface="ＭＳ ゴシック" pitchFamily="49" charset="-128"/>
            </a:rPr>
            <a:t>　今後は老朽化した公共施設等の更新費用において、財政措置のある地方債を活用し、中長期的な財政計画を立てながら適切な財政運営を行っていく。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一般会計等に係る地方債の現在高は臨時財政対策債の継続発行に加え、防災施設、学校給食センター等の公共施設の整備の財源を地方債で調達してきたため、元利償還金は増加推移。</a:t>
          </a:r>
        </a:p>
        <a:p>
          <a:r>
            <a:rPr kumimoji="1" lang="ja-JP" altLang="en-US" sz="1400">
              <a:latin typeface="ＭＳ ゴシック" pitchFamily="49" charset="-128"/>
              <a:ea typeface="ＭＳ ゴシック" pitchFamily="49" charset="-128"/>
            </a:rPr>
            <a:t>　交付税措置される地方債を主に発行して財源調達してきたが、臨時財政対策債の算入見込額の減少を要因に基準財政需要額算入見込額は減少に転じた。</a:t>
          </a:r>
        </a:p>
        <a:p>
          <a:r>
            <a:rPr kumimoji="1" lang="ja-JP" altLang="en-US" sz="1400">
              <a:latin typeface="ＭＳ ゴシック" pitchFamily="49" charset="-128"/>
              <a:ea typeface="ＭＳ ゴシック" pitchFamily="49" charset="-128"/>
            </a:rPr>
            <a:t>　組合等負担等見込額は本町が構成団体である知多南部広域環境組合のごみ処理施設整備に伴い大幅に増加した。</a:t>
          </a:r>
        </a:p>
        <a:p>
          <a:r>
            <a:rPr kumimoji="1" lang="ja-JP" altLang="en-US" sz="1400">
              <a:latin typeface="ＭＳ ゴシック" pitchFamily="49" charset="-128"/>
              <a:ea typeface="ＭＳ ゴシック" pitchFamily="49" charset="-128"/>
            </a:rPr>
            <a:t>　今後は公共施設等の更新に膨大な費用がかかることが予想され、その財源を地方債で調達予定であることから残高の増加を見込む。基準財政需要額算入見込額に算入される地方債で資金調達し、適切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愛知県南知多町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剰余金処分と利子の積立により財政調整基金に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普通交付税の追加交付もあり資金収支が改善により取崩しを行わなかったため、財政調整基金の残高は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特定目的基金では公共施設等整備基金へ積立を継続しているため、前期比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基金全体としては前期比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百万円を残高の目安としており、この水準を維持する。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老朽化が進んでいる公共施設等の大規模修繕や更新のため公共施設等整備基金に計画的に積み立てを行う。そのために、その他の歳出の抑制、効率的な町債の活用に努め、減少の幅を最小限に抑える。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公共施設等整備基金：公共施設等の整備に要する財源を円滑に調整するため。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中学校図書購入基金：町立中学校の図書購入資金のため。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：高齢者福祉事業基金のため。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森林環境譲与税基金：森林の整備及びその促進に関する施策に要する経費の財源のため。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：基金運用益の積立を行った。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百万円を取り崩したが、当初予算計上の積立額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百万円に加え、一般寄附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：取崩しはなく、基金運用益の積立を行った。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森林環境譲与税基金：交付された森林環境譲与税を基金に積立した。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　：知多南部衛生組合が行った新火葬場整備の償還金に対する財源として充当予定。新たに積み立てる予定はない。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公共施設等整備基金：今後予定している公共施設等整備に充当していくため、計画な積み立てを行い、増額させていく予定である。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中学校図書購入基金：果実運用型基金として、図書購入事業に充当していく予定で、残高の増減の予定はない。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高齢者福祉基金　　：現時点では基金を取り崩すような高齢者福祉事業は予定されていないため、残高の増減の予定はない。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森林環境譲与税基金：中学校整備の財源として取り崩し予定。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前年度繰越金の２分の１の積み立てをしている。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普通交付税の追加交付もあり資金収支が改善されたため、財政調整基金の残高は前年度対比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百万円を残高の目安としており、この水準を維持する。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償還のために取り崩さなかったため増減はなかった。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財政調整基金、及び公共施設等整備基金により町債の償還を行うため、現時点では積立てる予定はない。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16,322
15,828
38.37
8,550,978
8,139,202
384,750
5,257,327
6,955,187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基準財政需要額は臨時財政対策債振替相当額の縮小を要因に、大幅な増額となった。　基準財政収入額は市町村民税の増加により増額したが、需要額と収入額の差が大きくなり、財政力指数は低下。</a:t>
          </a:r>
        </a:p>
        <a:p>
          <a:r>
            <a:rPr kumimoji="1" lang="ja-JP" altLang="en-US" sz="1300">
              <a:latin typeface="ＭＳ Ｐゴシック" panose="020B0600070205080204" pitchFamily="50" charset="-128"/>
              <a:ea typeface="ＭＳ Ｐゴシック" panose="020B0600070205080204" pitchFamily="50" charset="-128"/>
            </a:rPr>
            <a:t>　今後も人口減少・高齢化の進行に伴う税収減が想定され、財政力指数は低下傾向を見込む。身の丈に合った規模の予算編成を行い、適切な財政運営に努めていく。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107950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623050"/>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22877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107950</xdr:rowOff>
    </xdr:from>
    <xdr:to>
      <xdr:col>24</xdr:col>
      <xdr:colOff>12700</xdr:colOff>
      <xdr:row>38</xdr:row>
      <xdr:rowOff>107950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8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38</xdr:row>
      <xdr:rowOff>67733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21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118533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78317</xdr:rowOff>
    </xdr:from>
    <xdr:to>
      <xdr:col>11</xdr:col>
      <xdr:colOff>31750</xdr:colOff>
      <xdr:row>37</xdr:row>
      <xdr:rowOff>118533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18644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27517</xdr:rowOff>
    </xdr:from>
    <xdr:to>
      <xdr:col>7</xdr:col>
      <xdr:colOff>31750</xdr:colOff>
      <xdr:row>37</xdr:row>
      <xdr:rowOff>129117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139294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知多南部衛生組合の火葬場建設に対する分担金の反動減を主要因に経常的経費は減少。収入面では地方税減収補填特別交付金の減少により経常一般財源も減少した。結果的に収支は前年度と同水準になった。</a:t>
          </a:r>
        </a:p>
        <a:p>
          <a:r>
            <a:rPr kumimoji="1" lang="ja-JP" altLang="en-US" sz="1300">
              <a:latin typeface="ＭＳ Ｐゴシック" panose="020B0600070205080204" pitchFamily="50" charset="-128"/>
              <a:ea typeface="ＭＳ Ｐゴシック" panose="020B0600070205080204" pitchFamily="50" charset="-128"/>
            </a:rPr>
            <a:t>　依存財源への依存度が高い厳しい財政状況であり、今後は一般財源の減少が見込まれる。公共施設の更新に伴い、公債費、経常収支比率は悪化が懸念されるが、効率的な公共施設の更新と経常的経費の抑制に努め、適正な財政管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939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41910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019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41910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789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904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101194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人件費はコロナワクチン接種対応の時間外勤務の減を要因に減少した。</a:t>
          </a:r>
        </a:p>
        <a:p>
          <a:r>
            <a:rPr kumimoji="1" lang="ja-JP" altLang="en-US" sz="1300">
              <a:latin typeface="ＭＳ Ｐゴシック" panose="020B0600070205080204" pitchFamily="50" charset="-128"/>
              <a:ea typeface="ＭＳ Ｐゴシック" panose="020B0600070205080204" pitchFamily="50" charset="-128"/>
            </a:rPr>
            <a:t>　物件費についてはふるさと納税の寄附増に伴い委託料が大幅に増加。</a:t>
          </a:r>
        </a:p>
        <a:p>
          <a:r>
            <a:rPr kumimoji="1" lang="ja-JP" altLang="en-US" sz="1300">
              <a:latin typeface="ＭＳ Ｐゴシック" panose="020B0600070205080204" pitchFamily="50" charset="-128"/>
              <a:ea typeface="ＭＳ Ｐゴシック" panose="020B0600070205080204" pitchFamily="50" charset="-128"/>
            </a:rPr>
            <a:t>　人口減少に歯止めがかからない状況の中、老朽化した公共施設の維持管理等に係る費用が多く、固定的な物件費については増加傾向にある。</a:t>
          </a:r>
        </a:p>
        <a:p>
          <a:r>
            <a:rPr kumimoji="1" lang="ja-JP" altLang="en-US" sz="1300">
              <a:latin typeface="ＭＳ Ｐゴシック" panose="020B0600070205080204" pitchFamily="50" charset="-128"/>
              <a:ea typeface="ＭＳ Ｐゴシック" panose="020B0600070205080204" pitchFamily="50" charset="-128"/>
            </a:rPr>
            <a:t>　令和５年度に完成する施設再配置計画に基づき、計画的かつ効率的に公共施設を更新予定。</a:t>
          </a:r>
        </a:p>
        <a:p>
          <a:r>
            <a:rPr kumimoji="1" lang="ja-JP" altLang="en-US" sz="1300">
              <a:latin typeface="ＭＳ Ｐゴシック" panose="020B0600070205080204" pitchFamily="50" charset="-128"/>
              <a:ea typeface="ＭＳ Ｐゴシック" panose="020B0600070205080204" pitchFamily="50" charset="-128"/>
            </a:rPr>
            <a:t>　また、人口減少等により人口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人当たり人件費・物件費等決算額は増加傾向となる見通しであり、事業の根本的な見直しに努める。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6031</xdr:rowOff>
    </xdr:from>
    <xdr:to>
      <xdr:col>23</xdr:col>
      <xdr:colOff>133350</xdr:colOff>
      <xdr:row>88</xdr:row>
      <xdr:rowOff>38328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236381"/>
          <a:ext cx="0" cy="8895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0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38328</xdr:rowOff>
    </xdr:from>
    <xdr:to>
      <xdr:col>24</xdr:col>
      <xdr:colOff>12700</xdr:colOff>
      <xdr:row>88</xdr:row>
      <xdr:rowOff>38328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2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92408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97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6031</xdr:rowOff>
    </xdr:from>
    <xdr:to>
      <xdr:col>24</xdr:col>
      <xdr:colOff>12700</xdr:colOff>
      <xdr:row>83</xdr:row>
      <xdr:rowOff>6031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236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133921</xdr:rowOff>
    </xdr:from>
    <xdr:to>
      <xdr:col>23</xdr:col>
      <xdr:colOff>133350</xdr:colOff>
      <xdr:row>83</xdr:row>
      <xdr:rowOff>6031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2821"/>
          <a:ext cx="838200" cy="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149471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5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5944</xdr:rowOff>
    </xdr:from>
    <xdr:to>
      <xdr:col>23</xdr:col>
      <xdr:colOff>184150</xdr:colOff>
      <xdr:row>85</xdr:row>
      <xdr:rowOff>107544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133921</xdr:rowOff>
    </xdr:from>
    <xdr:to>
      <xdr:col>19</xdr:col>
      <xdr:colOff>133350</xdr:colOff>
      <xdr:row>82</xdr:row>
      <xdr:rowOff>136161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92821"/>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86086</xdr:rowOff>
    </xdr:from>
    <xdr:to>
      <xdr:col>19</xdr:col>
      <xdr:colOff>184150</xdr:colOff>
      <xdr:row>85</xdr:row>
      <xdr:rowOff>16236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8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7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74292</xdr:rowOff>
    </xdr:from>
    <xdr:to>
      <xdr:col>15</xdr:col>
      <xdr:colOff>82550</xdr:colOff>
      <xdr:row>82</xdr:row>
      <xdr:rowOff>136161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3192"/>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167777</xdr:rowOff>
    </xdr:from>
    <xdr:to>
      <xdr:col>15</xdr:col>
      <xdr:colOff>133350</xdr:colOff>
      <xdr:row>84</xdr:row>
      <xdr:rowOff>97927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82704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8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40036</xdr:rowOff>
    </xdr:from>
    <xdr:to>
      <xdr:col>11</xdr:col>
      <xdr:colOff>31750</xdr:colOff>
      <xdr:row>82</xdr:row>
      <xdr:rowOff>74292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8936"/>
          <a:ext cx="8890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93255</xdr:rowOff>
    </xdr:from>
    <xdr:to>
      <xdr:col>11</xdr:col>
      <xdr:colOff>82550</xdr:colOff>
      <xdr:row>84</xdr:row>
      <xdr:rowOff>23405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8182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91126</xdr:rowOff>
    </xdr:from>
    <xdr:to>
      <xdr:col>7</xdr:col>
      <xdr:colOff>31750</xdr:colOff>
      <xdr:row>84</xdr:row>
      <xdr:rowOff>21276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6053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126681</xdr:rowOff>
    </xdr:from>
    <xdr:to>
      <xdr:col>23</xdr:col>
      <xdr:colOff>184150</xdr:colOff>
      <xdr:row>83</xdr:row>
      <xdr:rowOff>56831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47958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0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83121</xdr:rowOff>
    </xdr:from>
    <xdr:to>
      <xdr:col>19</xdr:col>
      <xdr:colOff>184150</xdr:colOff>
      <xdr:row>83</xdr:row>
      <xdr:rowOff>13271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23448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0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85361</xdr:rowOff>
    </xdr:from>
    <xdr:to>
      <xdr:col>15</xdr:col>
      <xdr:colOff>133350</xdr:colOff>
      <xdr:row>83</xdr:row>
      <xdr:rowOff>15511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25688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23492</xdr:rowOff>
    </xdr:from>
    <xdr:to>
      <xdr:col>11</xdr:col>
      <xdr:colOff>82550</xdr:colOff>
      <xdr:row>82</xdr:row>
      <xdr:rowOff>125092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135269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160686</xdr:rowOff>
    </xdr:from>
    <xdr:to>
      <xdr:col>7</xdr:col>
      <xdr:colOff>31750</xdr:colOff>
      <xdr:row>82</xdr:row>
      <xdr:rowOff>90836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101013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a:t>
          </a:r>
        </a:p>
        <a:p>
          <a:r>
            <a:rPr kumimoji="1" lang="ja-JP" altLang="en-US" sz="1300">
              <a:latin typeface="ＭＳ Ｐゴシック" panose="020B0600070205080204" pitchFamily="50" charset="-128"/>
              <a:ea typeface="ＭＳ Ｐゴシック" panose="020B0600070205080204" pitchFamily="50" charset="-128"/>
            </a:rPr>
            <a:t>　規模の小さい団体のため、毎年、年齢層の上下により多少の変動がある。</a:t>
          </a:r>
        </a:p>
        <a:p>
          <a:r>
            <a:rPr kumimoji="1" lang="ja-JP" altLang="en-US" sz="1300">
              <a:latin typeface="ＭＳ Ｐゴシック" panose="020B0600070205080204" pitchFamily="50" charset="-128"/>
              <a:ea typeface="ＭＳ Ｐゴシック" panose="020B0600070205080204" pitchFamily="50" charset="-128"/>
            </a:rPr>
            <a:t>　人事異動及び国の基準と比較して給与水準の低い職員の退職もあったことが、ラスパイレス指数の上昇要因となった。</a:t>
          </a:r>
        </a:p>
        <a:p>
          <a:r>
            <a:rPr kumimoji="1" lang="ja-JP" altLang="en-US" sz="1300">
              <a:latin typeface="ＭＳ Ｐゴシック" panose="020B0600070205080204" pitchFamily="50" charset="-128"/>
              <a:ea typeface="ＭＳ Ｐゴシック" panose="020B0600070205080204" pitchFamily="50" charset="-128"/>
            </a:rPr>
            <a:t>　今後も給与の適正な管理に努める。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4630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86</xdr:row>
      <xdr:rowOff>101600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808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360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34289</xdr:rowOff>
    </xdr:from>
    <xdr:to>
      <xdr:col>68</xdr:col>
      <xdr:colOff>152400</xdr:colOff>
      <xdr:row>87</xdr:row>
      <xdr:rowOff>123189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360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154939</xdr:rowOff>
    </xdr:from>
    <xdr:to>
      <xdr:col>68</xdr:col>
      <xdr:colOff>203200</xdr:colOff>
      <xdr:row>84</xdr:row>
      <xdr:rowOff>85089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95266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人口減少に伴い人口千人当たり職員数は増加傾向で推移。</a:t>
          </a:r>
        </a:p>
        <a:p>
          <a:r>
            <a:rPr kumimoji="1" lang="ja-JP" altLang="en-US" sz="1300">
              <a:latin typeface="ＭＳ Ｐゴシック" panose="020B0600070205080204" pitchFamily="50" charset="-128"/>
              <a:ea typeface="ＭＳ Ｐゴシック" panose="020B0600070205080204" pitchFamily="50" charset="-128"/>
            </a:rPr>
            <a:t>職員数は町制発足後年々減少してきたが、近年は職員数はほぼ横ばいになっていおり、類似団体と比較しても中位に位置している。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年度から現行の係制からグループ制への移行を予定。業務の平準化及び生産性の向上により、適切な定員管理に努める。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159838</xdr:rowOff>
    </xdr:from>
    <xdr:to>
      <xdr:col>81</xdr:col>
      <xdr:colOff>44450</xdr:colOff>
      <xdr:row>61</xdr:row>
      <xdr:rowOff>28031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6838"/>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159838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6855"/>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109855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57213"/>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27124</xdr:rowOff>
    </xdr:from>
    <xdr:to>
      <xdr:col>68</xdr:col>
      <xdr:colOff>152400</xdr:colOff>
      <xdr:row>60</xdr:row>
      <xdr:rowOff>70213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4124"/>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148681</xdr:rowOff>
    </xdr:from>
    <xdr:to>
      <xdr:col>81</xdr:col>
      <xdr:colOff>95250</xdr:colOff>
      <xdr:row>61</xdr:row>
      <xdr:rowOff>78831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165208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109038</xdr:rowOff>
    </xdr:from>
    <xdr:to>
      <xdr:col>77</xdr:col>
      <xdr:colOff>95250</xdr:colOff>
      <xdr:row>61</xdr:row>
      <xdr:rowOff>39188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49365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19413</xdr:rowOff>
    </xdr:from>
    <xdr:to>
      <xdr:col>68</xdr:col>
      <xdr:colOff>203200</xdr:colOff>
      <xdr:row>60</xdr:row>
      <xdr:rowOff>121013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131190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147774</xdr:rowOff>
    </xdr:from>
    <xdr:to>
      <xdr:col>64</xdr:col>
      <xdr:colOff>152400</xdr:colOff>
      <xdr:row>60</xdr:row>
      <xdr:rowOff>77924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年度にかけて強化した防災施設整備事業や公共施設の長寿命化等の元金償還開始による公債費増に加え、令和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年度に実施した学校給食センター整備事業の元金償還の一部が開始した。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年度と比較し、実質公債費比率は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　</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類似団体平均を下回っているものの、公共施設の更新など大規模事業が見込まれているため、適切な財政運営に努める。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74385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092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66420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22678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73478</xdr:rowOff>
    </xdr:from>
    <xdr:to>
      <xdr:col>72</xdr:col>
      <xdr:colOff>203200</xdr:colOff>
      <xdr:row>38</xdr:row>
      <xdr:rowOff>159657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885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141514</xdr:rowOff>
    </xdr:from>
    <xdr:to>
      <xdr:col>68</xdr:col>
      <xdr:colOff>152400</xdr:colOff>
      <xdr:row>38</xdr:row>
      <xdr:rowOff>73478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48516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40112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22678</xdr:rowOff>
    </xdr:from>
    <xdr:to>
      <xdr:col>68</xdr:col>
      <xdr:colOff>203200</xdr:colOff>
      <xdr:row>38</xdr:row>
      <xdr:rowOff>124278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134455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90714</xdr:rowOff>
    </xdr:from>
    <xdr:to>
      <xdr:col>64</xdr:col>
      <xdr:colOff>152400</xdr:colOff>
      <xdr:row>38</xdr:row>
      <xdr:rowOff>20864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31041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0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令和元年度からの新学校給食センターの整備に伴う地方債残高の増加に加え、本町が構成団体である知多南部広域環境組合が実施した知多南部広域環境センター整備に伴う組合負担見込額の増加したことが上昇要因。</a:t>
          </a:r>
        </a:p>
        <a:p>
          <a:r>
            <a:rPr kumimoji="1" lang="ja-JP" altLang="en-US" sz="1300">
              <a:latin typeface="ＭＳ Ｐゴシック" panose="020B0600070205080204" pitchFamily="50" charset="-128"/>
              <a:ea typeface="ＭＳ Ｐゴシック" panose="020B0600070205080204" pitchFamily="50" charset="-128"/>
            </a:rPr>
            <a:t>　今後も公共施設等の更新を行う必要があり、将来負担比率も悪化見込みであるが、計画的かつ効率的な更新実施により、適切な財政運営に努める。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40111</xdr:rowOff>
    </xdr:from>
    <xdr:to>
      <xdr:col>81</xdr:col>
      <xdr:colOff>44450</xdr:colOff>
      <xdr:row>20</xdr:row>
      <xdr:rowOff>23495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297661"/>
          <a:ext cx="838200" cy="15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59267</xdr:rowOff>
    </xdr:from>
    <xdr:to>
      <xdr:col>77</xdr:col>
      <xdr:colOff>44450</xdr:colOff>
      <xdr:row>19</xdr:row>
      <xdr:rowOff>40111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973917"/>
          <a:ext cx="889000" cy="3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41169</xdr:rowOff>
    </xdr:from>
    <xdr:to>
      <xdr:col>72</xdr:col>
      <xdr:colOff>203200</xdr:colOff>
      <xdr:row>17</xdr:row>
      <xdr:rowOff>59267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5581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124672</xdr:rowOff>
    </xdr:from>
    <xdr:to>
      <xdr:col>73</xdr:col>
      <xdr:colOff>44450</xdr:colOff>
      <xdr:row>15</xdr:row>
      <xdr:rowOff>54822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146791</xdr:rowOff>
    </xdr:from>
    <xdr:to>
      <xdr:col>68</xdr:col>
      <xdr:colOff>152400</xdr:colOff>
      <xdr:row>17</xdr:row>
      <xdr:rowOff>41169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18541"/>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150283</xdr:rowOff>
    </xdr:from>
    <xdr:to>
      <xdr:col>68</xdr:col>
      <xdr:colOff>203200</xdr:colOff>
      <xdr:row>16</xdr:row>
      <xdr:rowOff>80433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61189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144145</xdr:rowOff>
    </xdr:from>
    <xdr:to>
      <xdr:col>81</xdr:col>
      <xdr:colOff>95250</xdr:colOff>
      <xdr:row>20</xdr:row>
      <xdr:rowOff>74295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116222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160761</xdr:rowOff>
    </xdr:from>
    <xdr:to>
      <xdr:col>77</xdr:col>
      <xdr:colOff>95250</xdr:colOff>
      <xdr:row>19</xdr:row>
      <xdr:rowOff>90911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75688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3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8467</xdr:rowOff>
    </xdr:from>
    <xdr:to>
      <xdr:col>73</xdr:col>
      <xdr:colOff>44450</xdr:colOff>
      <xdr:row>17</xdr:row>
      <xdr:rowOff>110067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94844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161819</xdr:rowOff>
    </xdr:from>
    <xdr:to>
      <xdr:col>68</xdr:col>
      <xdr:colOff>203200</xdr:colOff>
      <xdr:row>17</xdr:row>
      <xdr:rowOff>91969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76746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95991</xdr:rowOff>
    </xdr:from>
    <xdr:to>
      <xdr:col>64</xdr:col>
      <xdr:colOff>152400</xdr:colOff>
      <xdr:row>16</xdr:row>
      <xdr:rowOff>26141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36318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43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16,322
15,828
38.37
8,550,978
8,139,202
384,750
5,257,327
6,955,187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退職補充による職員の入れ替わりが進み、類似団体平均と同水準となった。人口減少の進行を見据え、職員の定員の適正化を図るとともに、採用の平準化も実施し、人件費関係全体の抑制に努める。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ふるさと納税の寄附増に伴う委託料の増加が要因。</a:t>
          </a:r>
        </a:p>
        <a:p>
          <a:r>
            <a:rPr kumimoji="1" lang="ja-JP" altLang="en-US" sz="1300">
              <a:latin typeface="ＭＳ Ｐゴシック" panose="020B0600070205080204" pitchFamily="50" charset="-128"/>
              <a:ea typeface="ＭＳ Ｐゴシック" panose="020B0600070205080204" pitchFamily="50" charset="-128"/>
            </a:rPr>
            <a:t>　固定的な委託料で金額の大きい町コミュニティバス運行委託料については運行方法の見直しにより、経費削減に着手した。</a:t>
          </a:r>
        </a:p>
        <a:p>
          <a:r>
            <a:rPr kumimoji="1" lang="ja-JP" altLang="en-US" sz="1300">
              <a:latin typeface="ＭＳ Ｐゴシック" panose="020B0600070205080204" pitchFamily="50" charset="-128"/>
              <a:ea typeface="ＭＳ Ｐゴシック" panose="020B0600070205080204" pitchFamily="50" charset="-128"/>
            </a:rPr>
            <a:t>　今後も物件費全般を継続的に見直し、適正な財政運営に努める。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15</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0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82550</xdr:rowOff>
    </xdr:from>
    <xdr:to>
      <xdr:col>82</xdr:col>
      <xdr:colOff>158750</xdr:colOff>
      <xdr:row>16</xdr:row>
      <xdr:rowOff>12700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99077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139700</xdr:rowOff>
    </xdr:from>
    <xdr:to>
      <xdr:col>78</xdr:col>
      <xdr:colOff>120650</xdr:colOff>
      <xdr:row>15</xdr:row>
      <xdr:rowOff>69850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ポイント上回っている。少子高齢化に伴う社会保障経費の上昇は上げどまりの傾向にあるが、歳入の減少に伴い、扶助費の構成比は今後も増加することが予想される。</a:t>
          </a:r>
        </a:p>
        <a:p>
          <a:r>
            <a:rPr kumimoji="1" lang="ja-JP" altLang="en-US" sz="1300">
              <a:latin typeface="ＭＳ Ｐゴシック" panose="020B0600070205080204" pitchFamily="50" charset="-128"/>
              <a:ea typeface="ＭＳ Ｐゴシック" panose="020B0600070205080204" pitchFamily="50" charset="-128"/>
            </a:rPr>
            <a:t>　単独扶助費の見直し等の対策が必要。</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09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135165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直近は横ばいで推移。類似団体比較では中位に位置している。</a:t>
          </a:r>
        </a:p>
        <a:p>
          <a:r>
            <a:rPr kumimoji="1" lang="ja-JP" altLang="en-US" sz="1300">
              <a:latin typeface="ＭＳ Ｐゴシック" panose="020B0600070205080204" pitchFamily="50" charset="-128"/>
              <a:ea typeface="ＭＳ Ｐゴシック" panose="020B0600070205080204" pitchFamily="50" charset="-128"/>
            </a:rPr>
            <a:t>　今後も介護保険、後期高齢者医療等は高齢化に伴い、増加が見込まれる。保険給付費等の抑制のために予防事業、健康推進事業などの推進を図る。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86178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996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横ばいで推移しているが、類似団体平均と比較すると高い傾向である。し尿・ごみ・火葬・消防業務についての一部事務組合への分担金が、決算額及び決算構成比が他団体と比較して非常に大きくなっている点が要因。また、本町は三方を海に囲まれ、町管理の港湾・漁港の管理や水産業者に対する補助などの特別な財政需要が多くある点が類似団体と異なっている。今後は単独補助を中心に、費用対効果を見極め、事業の見直しなどを進め、適正な財政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15422</xdr:rowOff>
    </xdr:from>
    <xdr:to>
      <xdr:col>82</xdr:col>
      <xdr:colOff>107950</xdr:colOff>
      <xdr:row>42</xdr:row>
      <xdr:rowOff>18143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70448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122663</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9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42</xdr:row>
      <xdr:rowOff>18143</xdr:rowOff>
    </xdr:from>
    <xdr:to>
      <xdr:col>78</xdr:col>
      <xdr:colOff>69850</xdr:colOff>
      <xdr:row>42</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7219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42</xdr:row>
      <xdr:rowOff>7257</xdr:rowOff>
    </xdr:from>
    <xdr:to>
      <xdr:col>73</xdr:col>
      <xdr:colOff>180975</xdr:colOff>
      <xdr:row>42</xdr:row>
      <xdr:rowOff>94343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7208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102507</xdr:rowOff>
    </xdr:from>
    <xdr:to>
      <xdr:col>69</xdr:col>
      <xdr:colOff>92075</xdr:colOff>
      <xdr:row>42</xdr:row>
      <xdr:rowOff>7257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7131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24691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136072</xdr:rowOff>
    </xdr:from>
    <xdr:to>
      <xdr:col>82</xdr:col>
      <xdr:colOff>158750</xdr:colOff>
      <xdr:row>41</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108149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138793</xdr:rowOff>
    </xdr:from>
    <xdr:to>
      <xdr:col>78</xdr:col>
      <xdr:colOff>120650</xdr:colOff>
      <xdr:row>42</xdr:row>
      <xdr:rowOff>68943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53720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42</xdr:row>
      <xdr:rowOff>43543</xdr:rowOff>
    </xdr:from>
    <xdr:to>
      <xdr:col>74</xdr:col>
      <xdr:colOff>31750</xdr:colOff>
      <xdr:row>42</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129920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127907</xdr:rowOff>
    </xdr:from>
    <xdr:to>
      <xdr:col>69</xdr:col>
      <xdr:colOff>142875</xdr:colOff>
      <xdr:row>42</xdr:row>
      <xdr:rowOff>58057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42834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51707</xdr:rowOff>
    </xdr:from>
    <xdr:to>
      <xdr:col>65</xdr:col>
      <xdr:colOff>53975</xdr:colOff>
      <xdr:row>41</xdr:row>
      <xdr:rowOff>153307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138084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公共施設等の更新を踏まえた借入額の増加により年々増加傾向にあるが、類似団体と比較すると公債費は低い水準にある。</a:t>
          </a:r>
        </a:p>
        <a:p>
          <a:r>
            <a:rPr kumimoji="1" lang="ja-JP" altLang="en-US" sz="1300">
              <a:latin typeface="ＭＳ Ｐゴシック" panose="020B0600070205080204" pitchFamily="50" charset="-128"/>
              <a:ea typeface="ＭＳ Ｐゴシック" panose="020B0600070205080204" pitchFamily="50" charset="-128"/>
            </a:rPr>
            <a:t>　今後も公共施設の更新等による新発債の増加が予想されるため、財政措置される地方債での財源調達を中心に適切な財政運営に努める。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94343</xdr:rowOff>
    </xdr:from>
    <xdr:to>
      <xdr:col>24</xdr:col>
      <xdr:colOff>25400</xdr:colOff>
      <xdr:row>82</xdr:row>
      <xdr:rowOff>105229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781643"/>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77306</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1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105229</xdr:rowOff>
    </xdr:from>
    <xdr:to>
      <xdr:col>24</xdr:col>
      <xdr:colOff>114300</xdr:colOff>
      <xdr:row>82</xdr:row>
      <xdr:rowOff>105229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16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9270</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94343</xdr:rowOff>
    </xdr:from>
    <xdr:to>
      <xdr:col>24</xdr:col>
      <xdr:colOff>114300</xdr:colOff>
      <xdr:row>74</xdr:row>
      <xdr:rowOff>94343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83457</xdr:rowOff>
    </xdr:from>
    <xdr:to>
      <xdr:col>24</xdr:col>
      <xdr:colOff>25400</xdr:colOff>
      <xdr:row>74</xdr:row>
      <xdr:rowOff>159657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770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99984</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30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127907</xdr:rowOff>
    </xdr:from>
    <xdr:to>
      <xdr:col>24</xdr:col>
      <xdr:colOff>76200</xdr:colOff>
      <xdr:row>78</xdr:row>
      <xdr:rowOff>58057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72572</xdr:rowOff>
    </xdr:from>
    <xdr:to>
      <xdr:col>19</xdr:col>
      <xdr:colOff>187325</xdr:colOff>
      <xdr:row>74</xdr:row>
      <xdr:rowOff>83457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156935</xdr:rowOff>
    </xdr:from>
    <xdr:to>
      <xdr:col>15</xdr:col>
      <xdr:colOff>98425</xdr:colOff>
      <xdr:row>74</xdr:row>
      <xdr:rowOff>72572</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672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21771</xdr:rowOff>
    </xdr:from>
    <xdr:to>
      <xdr:col>15</xdr:col>
      <xdr:colOff>149225</xdr:colOff>
      <xdr:row>78</xdr:row>
      <xdr:rowOff>123371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108148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124278</xdr:rowOff>
    </xdr:from>
    <xdr:to>
      <xdr:col>11</xdr:col>
      <xdr:colOff>9525</xdr:colOff>
      <xdr:row>73</xdr:row>
      <xdr:rowOff>156935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640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32657</xdr:rowOff>
    </xdr:from>
    <xdr:to>
      <xdr:col>6</xdr:col>
      <xdr:colOff>171450</xdr:colOff>
      <xdr:row>78</xdr:row>
      <xdr:rowOff>134257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119034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17434</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7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32657</xdr:rowOff>
    </xdr:from>
    <xdr:to>
      <xdr:col>20</xdr:col>
      <xdr:colOff>38100</xdr:colOff>
      <xdr:row>74</xdr:row>
      <xdr:rowOff>134257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144434</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48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21772</xdr:rowOff>
    </xdr:from>
    <xdr:to>
      <xdr:col>15</xdr:col>
      <xdr:colOff>149225</xdr:colOff>
      <xdr:row>74</xdr:row>
      <xdr:rowOff>123372</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133549</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106135</xdr:rowOff>
    </xdr:from>
    <xdr:to>
      <xdr:col>11</xdr:col>
      <xdr:colOff>60325</xdr:colOff>
      <xdr:row>74</xdr:row>
      <xdr:rowOff>36285</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46462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73478</xdr:rowOff>
    </xdr:from>
    <xdr:to>
      <xdr:col>6</xdr:col>
      <xdr:colOff>171450</xdr:colOff>
      <xdr:row>74</xdr:row>
      <xdr:rowOff>3628</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13805</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して大きな差が出ている点については、補助費等の経常収支比率が他団体と比較して大きいことが要因となっている。今後も費用対効果の確認をするなど、事務事業評価を継続実施し、事業費等の適正化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78</xdr:row>
      <xdr:rowOff>72571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2422415"/>
          <a:ext cx="0" cy="1023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44648</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72571</xdr:rowOff>
    </xdr:from>
    <xdr:to>
      <xdr:col>82</xdr:col>
      <xdr:colOff>196850</xdr:colOff>
      <xdr:row>78</xdr:row>
      <xdr:rowOff>72571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4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78</xdr:row>
      <xdr:rowOff>137886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5671800" y="13423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138992</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282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122465</xdr:rowOff>
    </xdr:from>
    <xdr:to>
      <xdr:col>82</xdr:col>
      <xdr:colOff>158750</xdr:colOff>
      <xdr:row>76</xdr:row>
      <xdr:rowOff>52614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137886</xdr:rowOff>
    </xdr:from>
    <xdr:to>
      <xdr:col>78</xdr:col>
      <xdr:colOff>69850</xdr:colOff>
      <xdr:row>80</xdr:row>
      <xdr:rowOff>132443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4782800" y="135109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73</xdr:row>
      <xdr:rowOff>117022</xdr:rowOff>
    </xdr:from>
    <xdr:to>
      <xdr:col>78</xdr:col>
      <xdr:colOff>120650</xdr:colOff>
      <xdr:row>74</xdr:row>
      <xdr:rowOff>47172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263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57349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132443</xdr:rowOff>
    </xdr:from>
    <xdr:to>
      <xdr:col>73</xdr:col>
      <xdr:colOff>180975</xdr:colOff>
      <xdr:row>80</xdr:row>
      <xdr:rowOff>132443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384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45357</xdr:rowOff>
    </xdr:from>
    <xdr:to>
      <xdr:col>69</xdr:col>
      <xdr:colOff>92075</xdr:colOff>
      <xdr:row>80</xdr:row>
      <xdr:rowOff>132443</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3761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70757</xdr:rowOff>
    </xdr:from>
    <xdr:to>
      <xdr:col>69</xdr:col>
      <xdr:colOff>142875</xdr:colOff>
      <xdr:row>77</xdr:row>
      <xdr:rowOff>907</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80027</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87086</xdr:rowOff>
    </xdr:from>
    <xdr:to>
      <xdr:col>78</xdr:col>
      <xdr:colOff>120650</xdr:colOff>
      <xdr:row>79</xdr:row>
      <xdr:rowOff>17236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2013</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81643</xdr:rowOff>
    </xdr:from>
    <xdr:to>
      <xdr:col>69</xdr:col>
      <xdr:colOff>142875</xdr:colOff>
      <xdr:row>81</xdr:row>
      <xdr:rowOff>11793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168020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166007</xdr:rowOff>
    </xdr:from>
    <xdr:to>
      <xdr:col>65</xdr:col>
      <xdr:colOff>53975</xdr:colOff>
      <xdr:row>80</xdr:row>
      <xdr:rowOff>96157</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80934</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84290</xdr:rowOff>
    </xdr:from>
    <xdr:to>
      <xdr:col>29</xdr:col>
      <xdr:colOff>127000</xdr:colOff>
      <xdr:row>18</xdr:row>
      <xdr:rowOff>127572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18015"/>
          <a:ext cx="647700" cy="43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84290</xdr:rowOff>
    </xdr:from>
    <xdr:to>
      <xdr:col>26</xdr:col>
      <xdr:colOff>50800</xdr:colOff>
      <xdr:row>19</xdr:row>
      <xdr:rowOff>20606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8015"/>
          <a:ext cx="698500" cy="10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20606</xdr:rowOff>
    </xdr:from>
    <xdr:to>
      <xdr:col>22</xdr:col>
      <xdr:colOff>114300</xdr:colOff>
      <xdr:row>19</xdr:row>
      <xdr:rowOff>103131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5781"/>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103131</xdr:rowOff>
    </xdr:from>
    <xdr:to>
      <xdr:col>18</xdr:col>
      <xdr:colOff>177800</xdr:colOff>
      <xdr:row>19</xdr:row>
      <xdr:rowOff>148298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08306"/>
          <a:ext cx="698500" cy="4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76771</xdr:rowOff>
    </xdr:from>
    <xdr:to>
      <xdr:col>29</xdr:col>
      <xdr:colOff>177800</xdr:colOff>
      <xdr:row>19</xdr:row>
      <xdr:rowOff>6921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48848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33490</xdr:rowOff>
    </xdr:from>
    <xdr:to>
      <xdr:col>26</xdr:col>
      <xdr:colOff>101600</xdr:colOff>
      <xdr:row>18</xdr:row>
      <xdr:rowOff>135090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119867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141256</xdr:rowOff>
    </xdr:from>
    <xdr:to>
      <xdr:col>22</xdr:col>
      <xdr:colOff>165100</xdr:colOff>
      <xdr:row>19</xdr:row>
      <xdr:rowOff>71406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7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56183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52331</xdr:rowOff>
    </xdr:from>
    <xdr:to>
      <xdr:col>19</xdr:col>
      <xdr:colOff>38100</xdr:colOff>
      <xdr:row>19</xdr:row>
      <xdr:rowOff>153931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138708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97498</xdr:rowOff>
    </xdr:from>
    <xdr:to>
      <xdr:col>15</xdr:col>
      <xdr:colOff>101600</xdr:colOff>
      <xdr:row>20</xdr:row>
      <xdr:rowOff>27648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12425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8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123685</xdr:rowOff>
    </xdr:from>
    <xdr:to>
      <xdr:col>29</xdr:col>
      <xdr:colOff>127000</xdr:colOff>
      <xdr:row>37</xdr:row>
      <xdr:rowOff>227508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48385"/>
          <a:ext cx="647700" cy="10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206401</xdr:rowOff>
    </xdr:from>
    <xdr:to>
      <xdr:col>26</xdr:col>
      <xdr:colOff>50800</xdr:colOff>
      <xdr:row>37</xdr:row>
      <xdr:rowOff>227508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331101"/>
          <a:ext cx="698500" cy="2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206401</xdr:rowOff>
    </xdr:from>
    <xdr:to>
      <xdr:col>22</xdr:col>
      <xdr:colOff>114300</xdr:colOff>
      <xdr:row>37</xdr:row>
      <xdr:rowOff>300927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331101"/>
          <a:ext cx="698500" cy="9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300927</xdr:rowOff>
    </xdr:from>
    <xdr:to>
      <xdr:col>18</xdr:col>
      <xdr:colOff>177800</xdr:colOff>
      <xdr:row>38</xdr:row>
      <xdr:rowOff>29655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425627"/>
          <a:ext cx="69850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72885</xdr:rowOff>
    </xdr:from>
    <xdr:to>
      <xdr:col>29</xdr:col>
      <xdr:colOff>177800</xdr:colOff>
      <xdr:row>37</xdr:row>
      <xdr:rowOff>174485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9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44962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6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176708</xdr:rowOff>
    </xdr:from>
    <xdr:to>
      <xdr:col>26</xdr:col>
      <xdr:colOff>101600</xdr:colOff>
      <xdr:row>37</xdr:row>
      <xdr:rowOff>278308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01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263085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8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155601</xdr:rowOff>
    </xdr:from>
    <xdr:to>
      <xdr:col>22</xdr:col>
      <xdr:colOff>165100</xdr:colOff>
      <xdr:row>37</xdr:row>
      <xdr:rowOff>257201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8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241978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6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250127</xdr:rowOff>
    </xdr:from>
    <xdr:to>
      <xdr:col>19</xdr:col>
      <xdr:colOff>38100</xdr:colOff>
      <xdr:row>38</xdr:row>
      <xdr:rowOff>8827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37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336504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4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321755</xdr:rowOff>
    </xdr:from>
    <xdr:to>
      <xdr:col>15</xdr:col>
      <xdr:colOff>101600</xdr:colOff>
      <xdr:row>38</xdr:row>
      <xdr:rowOff>80455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44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65232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5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16,322
15,828
38.37
8,550,978
8,139,202
384,750
5,257,327
6,955,187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109207</xdr:rowOff>
    </xdr:from>
    <xdr:to>
      <xdr:col>24</xdr:col>
      <xdr:colOff>63500</xdr:colOff>
      <xdr:row>36</xdr:row>
      <xdr:rowOff>124689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1407"/>
          <a:ext cx="8382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109207</xdr:rowOff>
    </xdr:from>
    <xdr:to>
      <xdr:col>19</xdr:col>
      <xdr:colOff>177800</xdr:colOff>
      <xdr:row>36</xdr:row>
      <xdr:rowOff>151828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1407"/>
          <a:ext cx="8890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151828</xdr:rowOff>
    </xdr:from>
    <xdr:to>
      <xdr:col>15</xdr:col>
      <xdr:colOff>50800</xdr:colOff>
      <xdr:row>37</xdr:row>
      <xdr:rowOff>133464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4028"/>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133464</xdr:rowOff>
    </xdr:from>
    <xdr:to>
      <xdr:col>10</xdr:col>
      <xdr:colOff>114300</xdr:colOff>
      <xdr:row>37</xdr:row>
      <xdr:rowOff>150063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7114"/>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73889</xdr:rowOff>
    </xdr:from>
    <xdr:to>
      <xdr:col>24</xdr:col>
      <xdr:colOff>114300</xdr:colOff>
      <xdr:row>37</xdr:row>
      <xdr:rowOff>4039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52316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58407</xdr:rowOff>
    </xdr:from>
    <xdr:to>
      <xdr:col>20</xdr:col>
      <xdr:colOff>38100</xdr:colOff>
      <xdr:row>36</xdr:row>
      <xdr:rowOff>160007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101028</xdr:rowOff>
    </xdr:from>
    <xdr:to>
      <xdr:col>15</xdr:col>
      <xdr:colOff>101600</xdr:colOff>
      <xdr:row>37</xdr:row>
      <xdr:rowOff>31178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22305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82664</xdr:rowOff>
    </xdr:from>
    <xdr:to>
      <xdr:col>10</xdr:col>
      <xdr:colOff>165100</xdr:colOff>
      <xdr:row>38</xdr:row>
      <xdr:rowOff>12815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6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99263</xdr:rowOff>
    </xdr:from>
    <xdr:to>
      <xdr:col>6</xdr:col>
      <xdr:colOff>38100</xdr:colOff>
      <xdr:row>38</xdr:row>
      <xdr:rowOff>29414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29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20540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79152</xdr:rowOff>
    </xdr:from>
    <xdr:to>
      <xdr:col>24</xdr:col>
      <xdr:colOff>62865</xdr:colOff>
      <xdr:row>57</xdr:row>
      <xdr:rowOff>160427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23102"/>
          <a:ext cx="1270" cy="110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164254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160427</xdr:rowOff>
    </xdr:from>
    <xdr:to>
      <xdr:col>24</xdr:col>
      <xdr:colOff>152400</xdr:colOff>
      <xdr:row>57</xdr:row>
      <xdr:rowOff>160427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3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25829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9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79152</xdr:rowOff>
    </xdr:from>
    <xdr:to>
      <xdr:col>24</xdr:col>
      <xdr:colOff>152400</xdr:colOff>
      <xdr:row>51</xdr:row>
      <xdr:rowOff>79152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2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160427</xdr:rowOff>
    </xdr:from>
    <xdr:to>
      <xdr:col>24</xdr:col>
      <xdr:colOff>63500</xdr:colOff>
      <xdr:row>58</xdr:row>
      <xdr:rowOff>61047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3077"/>
          <a:ext cx="838200" cy="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70614</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289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47737</xdr:rowOff>
    </xdr:from>
    <xdr:to>
      <xdr:col>24</xdr:col>
      <xdr:colOff>114300</xdr:colOff>
      <xdr:row>55</xdr:row>
      <xdr:rowOff>149337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38323</xdr:rowOff>
    </xdr:from>
    <xdr:to>
      <xdr:col>19</xdr:col>
      <xdr:colOff>177800</xdr:colOff>
      <xdr:row>58</xdr:row>
      <xdr:rowOff>61047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82423"/>
          <a:ext cx="889000" cy="2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167988</xdr:rowOff>
    </xdr:from>
    <xdr:to>
      <xdr:col>20</xdr:col>
      <xdr:colOff>38100</xdr:colOff>
      <xdr:row>56</xdr:row>
      <xdr:rowOff>98138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9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114665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38323</xdr:rowOff>
    </xdr:from>
    <xdr:to>
      <xdr:col>15</xdr:col>
      <xdr:colOff>50800</xdr:colOff>
      <xdr:row>58</xdr:row>
      <xdr:rowOff>43559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82423"/>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86744</xdr:rowOff>
    </xdr:from>
    <xdr:to>
      <xdr:col>15</xdr:col>
      <xdr:colOff>101600</xdr:colOff>
      <xdr:row>57</xdr:row>
      <xdr:rowOff>16894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33421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6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43559</xdr:rowOff>
    </xdr:from>
    <xdr:to>
      <xdr:col>10</xdr:col>
      <xdr:colOff>114300</xdr:colOff>
      <xdr:row>58</xdr:row>
      <xdr:rowOff>87076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7659"/>
          <a:ext cx="889000" cy="4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96710</xdr:rowOff>
    </xdr:from>
    <xdr:to>
      <xdr:col>10</xdr:col>
      <xdr:colOff>165100</xdr:colOff>
      <xdr:row>57</xdr:row>
      <xdr:rowOff>26860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43387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7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71199</xdr:rowOff>
    </xdr:from>
    <xdr:to>
      <xdr:col>6</xdr:col>
      <xdr:colOff>38100</xdr:colOff>
      <xdr:row>57</xdr:row>
      <xdr:rowOff>1349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17876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109627</xdr:rowOff>
    </xdr:from>
    <xdr:to>
      <xdr:col>24</xdr:col>
      <xdr:colOff>114300</xdr:colOff>
      <xdr:row>58</xdr:row>
      <xdr:rowOff>39777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24554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10247</xdr:rowOff>
    </xdr:from>
    <xdr:to>
      <xdr:col>20</xdr:col>
      <xdr:colOff>38100</xdr:colOff>
      <xdr:row>58</xdr:row>
      <xdr:rowOff>111847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102974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158973</xdr:rowOff>
    </xdr:from>
    <xdr:to>
      <xdr:col>15</xdr:col>
      <xdr:colOff>101600</xdr:colOff>
      <xdr:row>58</xdr:row>
      <xdr:rowOff>89123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80250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164209</xdr:rowOff>
    </xdr:from>
    <xdr:to>
      <xdr:col>10</xdr:col>
      <xdr:colOff>165100</xdr:colOff>
      <xdr:row>58</xdr:row>
      <xdr:rowOff>94359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85486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36276</xdr:rowOff>
    </xdr:from>
    <xdr:to>
      <xdr:col>6</xdr:col>
      <xdr:colOff>38100</xdr:colOff>
      <xdr:row>58</xdr:row>
      <xdr:rowOff>137876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129003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127310</xdr:rowOff>
    </xdr:from>
    <xdr:to>
      <xdr:col>24</xdr:col>
      <xdr:colOff>63500</xdr:colOff>
      <xdr:row>77</xdr:row>
      <xdr:rowOff>167041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28960"/>
          <a:ext cx="8382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119126</xdr:rowOff>
    </xdr:from>
    <xdr:to>
      <xdr:col>19</xdr:col>
      <xdr:colOff>177800</xdr:colOff>
      <xdr:row>77</xdr:row>
      <xdr:rowOff>167041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0776"/>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107330</xdr:rowOff>
    </xdr:from>
    <xdr:to>
      <xdr:col>15</xdr:col>
      <xdr:colOff>50800</xdr:colOff>
      <xdr:row>77</xdr:row>
      <xdr:rowOff>119126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08980"/>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47647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7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107330</xdr:rowOff>
    </xdr:from>
    <xdr:to>
      <xdr:col>10</xdr:col>
      <xdr:colOff>114300</xdr:colOff>
      <xdr:row>77</xdr:row>
      <xdr:rowOff>121686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0898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117736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0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76510</xdr:rowOff>
    </xdr:from>
    <xdr:to>
      <xdr:col>24</xdr:col>
      <xdr:colOff>114300</xdr:colOff>
      <xdr:row>78</xdr:row>
      <xdr:rowOff>6660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162887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116241</xdr:rowOff>
    </xdr:from>
    <xdr:to>
      <xdr:col>20</xdr:col>
      <xdr:colOff>38100</xdr:colOff>
      <xdr:row>78</xdr:row>
      <xdr:rowOff>46391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37518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68326</xdr:rowOff>
    </xdr:from>
    <xdr:to>
      <xdr:col>15</xdr:col>
      <xdr:colOff>101600</xdr:colOff>
      <xdr:row>77</xdr:row>
      <xdr:rowOff>169926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161053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6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56530</xdr:rowOff>
    </xdr:from>
    <xdr:to>
      <xdr:col>10</xdr:col>
      <xdr:colOff>165100</xdr:colOff>
      <xdr:row>77</xdr:row>
      <xdr:rowOff>158130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70886</xdr:rowOff>
    </xdr:from>
    <xdr:to>
      <xdr:col>6</xdr:col>
      <xdr:colOff>38100</xdr:colOff>
      <xdr:row>78</xdr:row>
      <xdr:rowOff>1036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163613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6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58254</xdr:rowOff>
    </xdr:from>
    <xdr:to>
      <xdr:col>24</xdr:col>
      <xdr:colOff>62865</xdr:colOff>
      <xdr:row>97</xdr:row>
      <xdr:rowOff>129789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60204"/>
          <a:ext cx="1270" cy="1100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133616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129789</xdr:rowOff>
    </xdr:from>
    <xdr:to>
      <xdr:col>24</xdr:col>
      <xdr:colOff>152400</xdr:colOff>
      <xdr:row>97</xdr:row>
      <xdr:rowOff>129789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4931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58254</xdr:rowOff>
    </xdr:from>
    <xdr:to>
      <xdr:col>24</xdr:col>
      <xdr:colOff>152400</xdr:colOff>
      <xdr:row>91</xdr:row>
      <xdr:rowOff>58254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6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58465</xdr:rowOff>
    </xdr:from>
    <xdr:to>
      <xdr:col>24</xdr:col>
      <xdr:colOff>63500</xdr:colOff>
      <xdr:row>97</xdr:row>
      <xdr:rowOff>129789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89115"/>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91219</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36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68342</xdr:rowOff>
    </xdr:from>
    <xdr:to>
      <xdr:col>24</xdr:col>
      <xdr:colOff>114300</xdr:colOff>
      <xdr:row>94</xdr:row>
      <xdr:rowOff>169942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8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58465</xdr:rowOff>
    </xdr:from>
    <xdr:to>
      <xdr:col>19</xdr:col>
      <xdr:colOff>177800</xdr:colOff>
      <xdr:row>99</xdr:row>
      <xdr:rowOff>8190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89115"/>
          <a:ext cx="889000" cy="2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52259</xdr:rowOff>
    </xdr:from>
    <xdr:to>
      <xdr:col>20</xdr:col>
      <xdr:colOff>38100</xdr:colOff>
      <xdr:row>93</xdr:row>
      <xdr:rowOff>153859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59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170386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77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8190</xdr:rowOff>
    </xdr:from>
    <xdr:to>
      <xdr:col>15</xdr:col>
      <xdr:colOff>50800</xdr:colOff>
      <xdr:row>99</xdr:row>
      <xdr:rowOff>46399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174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87626</xdr:rowOff>
    </xdr:from>
    <xdr:to>
      <xdr:col>15</xdr:col>
      <xdr:colOff>101600</xdr:colOff>
      <xdr:row>96</xdr:row>
      <xdr:rowOff>17776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23848</xdr:rowOff>
    </xdr:from>
    <xdr:to>
      <xdr:col>10</xdr:col>
      <xdr:colOff>114300</xdr:colOff>
      <xdr:row>99</xdr:row>
      <xdr:rowOff>46399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97398"/>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21551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78989</xdr:rowOff>
    </xdr:from>
    <xdr:to>
      <xdr:col>24</xdr:col>
      <xdr:colOff>114300</xdr:colOff>
      <xdr:row>98</xdr:row>
      <xdr:rowOff>9139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165366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7665</xdr:rowOff>
    </xdr:from>
    <xdr:to>
      <xdr:col>20</xdr:col>
      <xdr:colOff>38100</xdr:colOff>
      <xdr:row>97</xdr:row>
      <xdr:rowOff>109265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100392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128840</xdr:rowOff>
    </xdr:from>
    <xdr:to>
      <xdr:col>15</xdr:col>
      <xdr:colOff>101600</xdr:colOff>
      <xdr:row>99</xdr:row>
      <xdr:rowOff>58990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50117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2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167049</xdr:rowOff>
    </xdr:from>
    <xdr:to>
      <xdr:col>10</xdr:col>
      <xdr:colOff>165100</xdr:colOff>
      <xdr:row>99</xdr:row>
      <xdr:rowOff>97199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88326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144498</xdr:rowOff>
    </xdr:from>
    <xdr:to>
      <xdr:col>6</xdr:col>
      <xdr:colOff>38100</xdr:colOff>
      <xdr:row>99</xdr:row>
      <xdr:rowOff>74648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65775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152458</xdr:rowOff>
    </xdr:from>
    <xdr:to>
      <xdr:col>54</xdr:col>
      <xdr:colOff>189865</xdr:colOff>
      <xdr:row>38</xdr:row>
      <xdr:rowOff>39617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38858"/>
          <a:ext cx="1270" cy="91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43444</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39617</xdr:rowOff>
    </xdr:from>
    <xdr:to>
      <xdr:col>55</xdr:col>
      <xdr:colOff>88900</xdr:colOff>
      <xdr:row>38</xdr:row>
      <xdr:rowOff>39617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99135</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152458</xdr:rowOff>
    </xdr:from>
    <xdr:to>
      <xdr:col>55</xdr:col>
      <xdr:colOff>88900</xdr:colOff>
      <xdr:row>32</xdr:row>
      <xdr:rowOff>152458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3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140603</xdr:rowOff>
    </xdr:from>
    <xdr:to>
      <xdr:col>55</xdr:col>
      <xdr:colOff>0</xdr:colOff>
      <xdr:row>37</xdr:row>
      <xdr:rowOff>129946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12803"/>
          <a:ext cx="838200" cy="16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104745</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34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81868</xdr:rowOff>
    </xdr:from>
    <xdr:to>
      <xdr:col>55</xdr:col>
      <xdr:colOff>50800</xdr:colOff>
      <xdr:row>36</xdr:row>
      <xdr:rowOff>12018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8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167818</xdr:rowOff>
    </xdr:from>
    <xdr:to>
      <xdr:col>50</xdr:col>
      <xdr:colOff>114300</xdr:colOff>
      <xdr:row>36</xdr:row>
      <xdr:rowOff>140603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139868"/>
          <a:ext cx="889000" cy="11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4754</xdr:rowOff>
    </xdr:from>
    <xdr:to>
      <xdr:col>50</xdr:col>
      <xdr:colOff>165100</xdr:colOff>
      <xdr:row>36</xdr:row>
      <xdr:rowOff>106354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122881</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5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167818</xdr:rowOff>
    </xdr:from>
    <xdr:to>
      <xdr:col>45</xdr:col>
      <xdr:colOff>177800</xdr:colOff>
      <xdr:row>38</xdr:row>
      <xdr:rowOff>45190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139868"/>
          <a:ext cx="889000" cy="14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55916</xdr:rowOff>
    </xdr:from>
    <xdr:to>
      <xdr:col>46</xdr:col>
      <xdr:colOff>38100</xdr:colOff>
      <xdr:row>29</xdr:row>
      <xdr:rowOff>157516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02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2593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48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45190</xdr:rowOff>
    </xdr:from>
    <xdr:to>
      <xdr:col>41</xdr:col>
      <xdr:colOff>50800</xdr:colOff>
      <xdr:row>38</xdr:row>
      <xdr:rowOff>109264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60290"/>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138539</xdr:rowOff>
    </xdr:from>
    <xdr:to>
      <xdr:col>41</xdr:col>
      <xdr:colOff>101600</xdr:colOff>
      <xdr:row>37</xdr:row>
      <xdr:rowOff>68689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1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85216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112087</xdr:rowOff>
    </xdr:from>
    <xdr:to>
      <xdr:col>36</xdr:col>
      <xdr:colOff>165100</xdr:colOff>
      <xdr:row>37</xdr:row>
      <xdr:rowOff>42237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58764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5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79146</xdr:rowOff>
    </xdr:from>
    <xdr:to>
      <xdr:col>55</xdr:col>
      <xdr:colOff>50800</xdr:colOff>
      <xdr:row>38</xdr:row>
      <xdr:rowOff>9296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165523</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89803</xdr:rowOff>
    </xdr:from>
    <xdr:to>
      <xdr:col>50</xdr:col>
      <xdr:colOff>165100</xdr:colOff>
      <xdr:row>37</xdr:row>
      <xdr:rowOff>19953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11080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3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117018</xdr:rowOff>
    </xdr:from>
    <xdr:to>
      <xdr:col>46</xdr:col>
      <xdr:colOff>38100</xdr:colOff>
      <xdr:row>30</xdr:row>
      <xdr:rowOff>47168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0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38295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18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165840</xdr:rowOff>
    </xdr:from>
    <xdr:to>
      <xdr:col>41</xdr:col>
      <xdr:colOff>101600</xdr:colOff>
      <xdr:row>38</xdr:row>
      <xdr:rowOff>95990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87117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58464</xdr:rowOff>
    </xdr:from>
    <xdr:to>
      <xdr:col>36</xdr:col>
      <xdr:colOff>165100</xdr:colOff>
      <xdr:row>38</xdr:row>
      <xdr:rowOff>160064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151191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43231</xdr:rowOff>
    </xdr:from>
    <xdr:to>
      <xdr:col>55</xdr:col>
      <xdr:colOff>0</xdr:colOff>
      <xdr:row>58</xdr:row>
      <xdr:rowOff>130593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15881"/>
          <a:ext cx="838200" cy="2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43231</xdr:rowOff>
    </xdr:from>
    <xdr:to>
      <xdr:col>50</xdr:col>
      <xdr:colOff>114300</xdr:colOff>
      <xdr:row>57</xdr:row>
      <xdr:rowOff>80072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15881"/>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16063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27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80072</xdr:rowOff>
    </xdr:from>
    <xdr:to>
      <xdr:col>45</xdr:col>
      <xdr:colOff>177800</xdr:colOff>
      <xdr:row>59</xdr:row>
      <xdr:rowOff>18981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52722"/>
          <a:ext cx="889000" cy="28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31755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11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13476</xdr:rowOff>
    </xdr:from>
    <xdr:to>
      <xdr:col>41</xdr:col>
      <xdr:colOff>50800</xdr:colOff>
      <xdr:row>59</xdr:row>
      <xdr:rowOff>18981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129026"/>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142132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2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106379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79793</xdr:rowOff>
    </xdr:from>
    <xdr:to>
      <xdr:col>55</xdr:col>
      <xdr:colOff>50800</xdr:colOff>
      <xdr:row>59</xdr:row>
      <xdr:rowOff>9943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166170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3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163881</xdr:rowOff>
    </xdr:from>
    <xdr:to>
      <xdr:col>50</xdr:col>
      <xdr:colOff>165100</xdr:colOff>
      <xdr:row>57</xdr:row>
      <xdr:rowOff>94031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85158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29272</xdr:rowOff>
    </xdr:from>
    <xdr:to>
      <xdr:col>46</xdr:col>
      <xdr:colOff>38100</xdr:colOff>
      <xdr:row>57</xdr:row>
      <xdr:rowOff>130872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121999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9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139631</xdr:rowOff>
    </xdr:from>
    <xdr:to>
      <xdr:col>41</xdr:col>
      <xdr:colOff>101600</xdr:colOff>
      <xdr:row>59</xdr:row>
      <xdr:rowOff>69781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60908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134126</xdr:rowOff>
    </xdr:from>
    <xdr:to>
      <xdr:col>36</xdr:col>
      <xdr:colOff>165100</xdr:colOff>
      <xdr:row>59</xdr:row>
      <xdr:rowOff>64276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55403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91237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4187"/>
          <a:ext cx="1270" cy="13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37914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91237</xdr:rowOff>
    </xdr:from>
    <xdr:to>
      <xdr:col>55</xdr:col>
      <xdr:colOff>88900</xdr:colOff>
      <xdr:row>71</xdr:row>
      <xdr:rowOff>91237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126251</xdr:rowOff>
    </xdr:from>
    <xdr:to>
      <xdr:col>55</xdr:col>
      <xdr:colOff>0</xdr:colOff>
      <xdr:row>79</xdr:row>
      <xdr:rowOff>22010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56451"/>
          <a:ext cx="838200" cy="4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154297</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1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131420</xdr:rowOff>
    </xdr:from>
    <xdr:to>
      <xdr:col>55</xdr:col>
      <xdr:colOff>50800</xdr:colOff>
      <xdr:row>77</xdr:row>
      <xdr:rowOff>61570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126251</xdr:rowOff>
    </xdr:from>
    <xdr:to>
      <xdr:col>50</xdr:col>
      <xdr:colOff>114300</xdr:colOff>
      <xdr:row>77</xdr:row>
      <xdr:rowOff>154978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56451"/>
          <a:ext cx="889000" cy="2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2984</xdr:rowOff>
    </xdr:from>
    <xdr:to>
      <xdr:col>50</xdr:col>
      <xdr:colOff>165100</xdr:colOff>
      <xdr:row>75</xdr:row>
      <xdr:rowOff>104584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86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121111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23571</xdr:rowOff>
    </xdr:from>
    <xdr:to>
      <xdr:col>45</xdr:col>
      <xdr:colOff>177800</xdr:colOff>
      <xdr:row>77</xdr:row>
      <xdr:rowOff>154978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053771"/>
          <a:ext cx="889000" cy="30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45047</xdr:rowOff>
    </xdr:from>
    <xdr:to>
      <xdr:col>46</xdr:col>
      <xdr:colOff>38100</xdr:colOff>
      <xdr:row>72</xdr:row>
      <xdr:rowOff>146647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3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163174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1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23571</xdr:rowOff>
    </xdr:from>
    <xdr:to>
      <xdr:col>41</xdr:col>
      <xdr:colOff>50800</xdr:colOff>
      <xdr:row>76</xdr:row>
      <xdr:rowOff>130251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053771"/>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69164</xdr:rowOff>
    </xdr:from>
    <xdr:to>
      <xdr:col>41</xdr:col>
      <xdr:colOff>101600</xdr:colOff>
      <xdr:row>72</xdr:row>
      <xdr:rowOff>170764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4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15841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147574</xdr:rowOff>
    </xdr:from>
    <xdr:to>
      <xdr:col>36</xdr:col>
      <xdr:colOff>165100</xdr:colOff>
      <xdr:row>75</xdr:row>
      <xdr:rowOff>77724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83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94251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142660</xdr:rowOff>
    </xdr:from>
    <xdr:to>
      <xdr:col>55</xdr:col>
      <xdr:colOff>50800</xdr:colOff>
      <xdr:row>79</xdr:row>
      <xdr:rowOff>72810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57587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3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75451</xdr:rowOff>
    </xdr:from>
    <xdr:to>
      <xdr:col>50</xdr:col>
      <xdr:colOff>165100</xdr:colOff>
      <xdr:row>77</xdr:row>
      <xdr:rowOff>5601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168178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104178</xdr:rowOff>
    </xdr:from>
    <xdr:to>
      <xdr:col>46</xdr:col>
      <xdr:colOff>38100</xdr:colOff>
      <xdr:row>78</xdr:row>
      <xdr:rowOff>34328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25455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144221</xdr:rowOff>
    </xdr:from>
    <xdr:to>
      <xdr:col>41</xdr:col>
      <xdr:colOff>101600</xdr:colOff>
      <xdr:row>76</xdr:row>
      <xdr:rowOff>74371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65498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79451</xdr:rowOff>
    </xdr:from>
    <xdr:to>
      <xdr:col>36</xdr:col>
      <xdr:colOff>165100</xdr:colOff>
      <xdr:row>77</xdr:row>
      <xdr:rowOff>9601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26592</xdr:rowOff>
    </xdr:from>
    <xdr:to>
      <xdr:col>55</xdr:col>
      <xdr:colOff>0</xdr:colOff>
      <xdr:row>99</xdr:row>
      <xdr:rowOff>164046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85792"/>
          <a:ext cx="838200" cy="65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41222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8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129005</xdr:rowOff>
    </xdr:from>
    <xdr:to>
      <xdr:col>50</xdr:col>
      <xdr:colOff>114300</xdr:colOff>
      <xdr:row>96</xdr:row>
      <xdr:rowOff>26592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416755"/>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129005</xdr:rowOff>
    </xdr:from>
    <xdr:to>
      <xdr:col>45</xdr:col>
      <xdr:colOff>177800</xdr:colOff>
      <xdr:row>99</xdr:row>
      <xdr:rowOff>85947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416755"/>
          <a:ext cx="889000" cy="6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85947</xdr:rowOff>
    </xdr:from>
    <xdr:to>
      <xdr:col>41</xdr:col>
      <xdr:colOff>50800</xdr:colOff>
      <xdr:row>99</xdr:row>
      <xdr:rowOff>95335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7059497"/>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113246</xdr:rowOff>
    </xdr:from>
    <xdr:to>
      <xdr:col>55</xdr:col>
      <xdr:colOff>50800</xdr:colOff>
      <xdr:row>100</xdr:row>
      <xdr:rowOff>43396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70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28173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70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147242</xdr:rowOff>
    </xdr:from>
    <xdr:to>
      <xdr:col>50</xdr:col>
      <xdr:colOff>165100</xdr:colOff>
      <xdr:row>96</xdr:row>
      <xdr:rowOff>77392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68519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2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78205</xdr:rowOff>
    </xdr:from>
    <xdr:to>
      <xdr:col>46</xdr:col>
      <xdr:colOff>38100</xdr:colOff>
      <xdr:row>96</xdr:row>
      <xdr:rowOff>8355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35147</xdr:rowOff>
    </xdr:from>
    <xdr:to>
      <xdr:col>41</xdr:col>
      <xdr:colOff>101600</xdr:colOff>
      <xdr:row>99</xdr:row>
      <xdr:rowOff>136747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70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127874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71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44535</xdr:rowOff>
    </xdr:from>
    <xdr:to>
      <xdr:col>36</xdr:col>
      <xdr:colOff>165100</xdr:colOff>
      <xdr:row>99</xdr:row>
      <xdr:rowOff>146135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70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137262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71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132232</xdr:rowOff>
    </xdr:from>
    <xdr:to>
      <xdr:col>85</xdr:col>
      <xdr:colOff>127000</xdr:colOff>
      <xdr:row>38</xdr:row>
      <xdr:rowOff>168008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7332"/>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132232</xdr:rowOff>
    </xdr:from>
    <xdr:to>
      <xdr:col>81</xdr:col>
      <xdr:colOff>50800</xdr:colOff>
      <xdr:row>38</xdr:row>
      <xdr:rowOff>168923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733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168923</xdr:rowOff>
    </xdr:from>
    <xdr:to>
      <xdr:col>76</xdr:col>
      <xdr:colOff>114300</xdr:colOff>
      <xdr:row>39</xdr:row>
      <xdr:rowOff>40525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84023"/>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149796</xdr:rowOff>
    </xdr:from>
    <xdr:to>
      <xdr:col>71</xdr:col>
      <xdr:colOff>177800</xdr:colOff>
      <xdr:row>39</xdr:row>
      <xdr:rowOff>40525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6489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117208</xdr:rowOff>
    </xdr:from>
    <xdr:to>
      <xdr:col>85</xdr:col>
      <xdr:colOff>177800</xdr:colOff>
      <xdr:row>39</xdr:row>
      <xdr:rowOff>47358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32135</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4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81432</xdr:rowOff>
    </xdr:from>
    <xdr:to>
      <xdr:col>81</xdr:col>
      <xdr:colOff>101600</xdr:colOff>
      <xdr:row>39</xdr:row>
      <xdr:rowOff>11582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2709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118123</xdr:rowOff>
    </xdr:from>
    <xdr:to>
      <xdr:col>76</xdr:col>
      <xdr:colOff>165100</xdr:colOff>
      <xdr:row>39</xdr:row>
      <xdr:rowOff>48273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39400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161175</xdr:rowOff>
    </xdr:from>
    <xdr:to>
      <xdr:col>72</xdr:col>
      <xdr:colOff>38100</xdr:colOff>
      <xdr:row>39</xdr:row>
      <xdr:rowOff>91325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82452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98996</xdr:rowOff>
    </xdr:from>
    <xdr:to>
      <xdr:col>67</xdr:col>
      <xdr:colOff>101600</xdr:colOff>
      <xdr:row>39</xdr:row>
      <xdr:rowOff>29146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20273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0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153350</xdr:rowOff>
    </xdr:from>
    <xdr:to>
      <xdr:col>85</xdr:col>
      <xdr:colOff>126364</xdr:colOff>
      <xdr:row>77</xdr:row>
      <xdr:rowOff>89767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83400"/>
          <a:ext cx="1269" cy="130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93594</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2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89767</xdr:rowOff>
    </xdr:from>
    <xdr:to>
      <xdr:col>86</xdr:col>
      <xdr:colOff>25400</xdr:colOff>
      <xdr:row>77</xdr:row>
      <xdr:rowOff>89767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29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100027</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5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153350</xdr:rowOff>
    </xdr:from>
    <xdr:to>
      <xdr:col>86</xdr:col>
      <xdr:colOff>25400</xdr:colOff>
      <xdr:row>69</xdr:row>
      <xdr:rowOff>153350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89767</xdr:rowOff>
    </xdr:from>
    <xdr:to>
      <xdr:col>85</xdr:col>
      <xdr:colOff>127000</xdr:colOff>
      <xdr:row>77</xdr:row>
      <xdr:rowOff>151146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91417"/>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135143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47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112266</xdr:rowOff>
    </xdr:from>
    <xdr:to>
      <xdr:col>85</xdr:col>
      <xdr:colOff>177800</xdr:colOff>
      <xdr:row>74</xdr:row>
      <xdr:rowOff>42416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6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151146</xdr:rowOff>
    </xdr:from>
    <xdr:to>
      <xdr:col>81</xdr:col>
      <xdr:colOff>50800</xdr:colOff>
      <xdr:row>78</xdr:row>
      <xdr:rowOff>22575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352796"/>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87626</xdr:rowOff>
    </xdr:from>
    <xdr:to>
      <xdr:col>81</xdr:col>
      <xdr:colOff>101600</xdr:colOff>
      <xdr:row>74</xdr:row>
      <xdr:rowOff>17776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60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34303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22575</xdr:rowOff>
    </xdr:from>
    <xdr:to>
      <xdr:col>76</xdr:col>
      <xdr:colOff>114300</xdr:colOff>
      <xdr:row>78</xdr:row>
      <xdr:rowOff>88379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395675"/>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135714</xdr:rowOff>
    </xdr:from>
    <xdr:to>
      <xdr:col>76</xdr:col>
      <xdr:colOff>165100</xdr:colOff>
      <xdr:row>74</xdr:row>
      <xdr:rowOff>65864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65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82391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88379</xdr:rowOff>
    </xdr:from>
    <xdr:to>
      <xdr:col>71</xdr:col>
      <xdr:colOff>177800</xdr:colOff>
      <xdr:row>78</xdr:row>
      <xdr:rowOff>121820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461479"/>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10833</xdr:rowOff>
    </xdr:from>
    <xdr:to>
      <xdr:col>72</xdr:col>
      <xdr:colOff>38100</xdr:colOff>
      <xdr:row>74</xdr:row>
      <xdr:rowOff>112433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69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128960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42413</xdr:rowOff>
    </xdr:from>
    <xdr:to>
      <xdr:col>67</xdr:col>
      <xdr:colOff>101600</xdr:colOff>
      <xdr:row>74</xdr:row>
      <xdr:rowOff>144013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160540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38967</xdr:rowOff>
    </xdr:from>
    <xdr:to>
      <xdr:col>85</xdr:col>
      <xdr:colOff>177800</xdr:colOff>
      <xdr:row>77</xdr:row>
      <xdr:rowOff>140567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125344</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100346</xdr:rowOff>
    </xdr:from>
    <xdr:to>
      <xdr:col>81</xdr:col>
      <xdr:colOff>101600</xdr:colOff>
      <xdr:row>78</xdr:row>
      <xdr:rowOff>30496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3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21623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143225</xdr:rowOff>
    </xdr:from>
    <xdr:to>
      <xdr:col>76</xdr:col>
      <xdr:colOff>165100</xdr:colOff>
      <xdr:row>78</xdr:row>
      <xdr:rowOff>73375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3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64502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4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37579</xdr:rowOff>
    </xdr:from>
    <xdr:to>
      <xdr:col>72</xdr:col>
      <xdr:colOff>38100</xdr:colOff>
      <xdr:row>78</xdr:row>
      <xdr:rowOff>139179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130306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5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71020</xdr:rowOff>
    </xdr:from>
    <xdr:to>
      <xdr:col>67</xdr:col>
      <xdr:colOff>101600</xdr:colOff>
      <xdr:row>79</xdr:row>
      <xdr:rowOff>1170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4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163747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5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30871</xdr:rowOff>
    </xdr:from>
    <xdr:to>
      <xdr:col>85</xdr:col>
      <xdr:colOff>127000</xdr:colOff>
      <xdr:row>98</xdr:row>
      <xdr:rowOff>58693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832971"/>
          <a:ext cx="8382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165708</xdr:rowOff>
    </xdr:from>
    <xdr:to>
      <xdr:col>81</xdr:col>
      <xdr:colOff>50800</xdr:colOff>
      <xdr:row>98</xdr:row>
      <xdr:rowOff>30871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96358"/>
          <a:ext cx="8890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165708</xdr:rowOff>
    </xdr:from>
    <xdr:to>
      <xdr:col>76</xdr:col>
      <xdr:colOff>114300</xdr:colOff>
      <xdr:row>98</xdr:row>
      <xdr:rowOff>160320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96358"/>
          <a:ext cx="889000" cy="16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157203</xdr:rowOff>
    </xdr:from>
    <xdr:to>
      <xdr:col>71</xdr:col>
      <xdr:colOff>177800</xdr:colOff>
      <xdr:row>98</xdr:row>
      <xdr:rowOff>160320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59303"/>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7893</xdr:rowOff>
    </xdr:from>
    <xdr:to>
      <xdr:col>85</xdr:col>
      <xdr:colOff>177800</xdr:colOff>
      <xdr:row>98</xdr:row>
      <xdr:rowOff>109493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8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94270</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7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151521</xdr:rowOff>
    </xdr:from>
    <xdr:to>
      <xdr:col>81</xdr:col>
      <xdr:colOff>101600</xdr:colOff>
      <xdr:row>98</xdr:row>
      <xdr:rowOff>81671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72798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114908</xdr:rowOff>
    </xdr:from>
    <xdr:to>
      <xdr:col>76</xdr:col>
      <xdr:colOff>165100</xdr:colOff>
      <xdr:row>98</xdr:row>
      <xdr:rowOff>45058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7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36185</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8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109520</xdr:rowOff>
    </xdr:from>
    <xdr:to>
      <xdr:col>72</xdr:col>
      <xdr:colOff>38100</xdr:colOff>
      <xdr:row>99</xdr:row>
      <xdr:rowOff>39670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30797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106403</xdr:rowOff>
    </xdr:from>
    <xdr:to>
      <xdr:col>67</xdr:col>
      <xdr:colOff>101600</xdr:colOff>
      <xdr:row>99</xdr:row>
      <xdr:rowOff>36553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27680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144500</xdr:rowOff>
    </xdr:from>
    <xdr:to>
      <xdr:col>116</xdr:col>
      <xdr:colOff>63500</xdr:colOff>
      <xdr:row>58</xdr:row>
      <xdr:rowOff>145948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88600"/>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131394</xdr:rowOff>
    </xdr:from>
    <xdr:to>
      <xdr:col>111</xdr:col>
      <xdr:colOff>177800</xdr:colOff>
      <xdr:row>58</xdr:row>
      <xdr:rowOff>145948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07549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131394</xdr:rowOff>
    </xdr:from>
    <xdr:to>
      <xdr:col>107</xdr:col>
      <xdr:colOff>50800</xdr:colOff>
      <xdr:row>58</xdr:row>
      <xdr:rowOff>134062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75494"/>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134062</xdr:rowOff>
    </xdr:from>
    <xdr:to>
      <xdr:col>102</xdr:col>
      <xdr:colOff>114300</xdr:colOff>
      <xdr:row>58</xdr:row>
      <xdr:rowOff>136042</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78162"/>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88231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93700</xdr:rowOff>
    </xdr:from>
    <xdr:to>
      <xdr:col>116</xdr:col>
      <xdr:colOff>114300</xdr:colOff>
      <xdr:row>59</xdr:row>
      <xdr:rowOff>23850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8627</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2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95148</xdr:rowOff>
    </xdr:from>
    <xdr:to>
      <xdr:col>112</xdr:col>
      <xdr:colOff>38100</xdr:colOff>
      <xdr:row>59</xdr:row>
      <xdr:rowOff>25298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16425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31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80594</xdr:rowOff>
    </xdr:from>
    <xdr:to>
      <xdr:col>107</xdr:col>
      <xdr:colOff>101600</xdr:colOff>
      <xdr:row>59</xdr:row>
      <xdr:rowOff>10744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1871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1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83262</xdr:rowOff>
    </xdr:from>
    <xdr:to>
      <xdr:col>102</xdr:col>
      <xdr:colOff>165100</xdr:colOff>
      <xdr:row>59</xdr:row>
      <xdr:rowOff>13412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4539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85242</xdr:rowOff>
    </xdr:from>
    <xdr:to>
      <xdr:col>98</xdr:col>
      <xdr:colOff>38100</xdr:colOff>
      <xdr:row>59</xdr:row>
      <xdr:rowOff>15392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6519</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14904</xdr:rowOff>
    </xdr:from>
    <xdr:to>
      <xdr:col>116</xdr:col>
      <xdr:colOff>63500</xdr:colOff>
      <xdr:row>75</xdr:row>
      <xdr:rowOff>34354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73654"/>
          <a:ext cx="8382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34354</xdr:rowOff>
    </xdr:from>
    <xdr:to>
      <xdr:col>111</xdr:col>
      <xdr:colOff>177800</xdr:colOff>
      <xdr:row>75</xdr:row>
      <xdr:rowOff>84265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9310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84265</xdr:rowOff>
    </xdr:from>
    <xdr:to>
      <xdr:col>107</xdr:col>
      <xdr:colOff>50800</xdr:colOff>
      <xdr:row>75</xdr:row>
      <xdr:rowOff>134423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43015"/>
          <a:ext cx="889000" cy="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134423</xdr:rowOff>
    </xdr:from>
    <xdr:to>
      <xdr:col>102</xdr:col>
      <xdr:colOff>114300</xdr:colOff>
      <xdr:row>75</xdr:row>
      <xdr:rowOff>159626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93173"/>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135554</xdr:rowOff>
    </xdr:from>
    <xdr:to>
      <xdr:col>116</xdr:col>
      <xdr:colOff>114300</xdr:colOff>
      <xdr:row>75</xdr:row>
      <xdr:rowOff>65704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113981</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155004</xdr:rowOff>
    </xdr:from>
    <xdr:to>
      <xdr:col>112</xdr:col>
      <xdr:colOff>38100</xdr:colOff>
      <xdr:row>75</xdr:row>
      <xdr:rowOff>85154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76281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33465</xdr:rowOff>
    </xdr:from>
    <xdr:to>
      <xdr:col>107</xdr:col>
      <xdr:colOff>101600</xdr:colOff>
      <xdr:row>75</xdr:row>
      <xdr:rowOff>135065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126192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9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83623</xdr:rowOff>
    </xdr:from>
    <xdr:to>
      <xdr:col>102</xdr:col>
      <xdr:colOff>165100</xdr:colOff>
      <xdr:row>76</xdr:row>
      <xdr:rowOff>13773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4900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108826</xdr:rowOff>
    </xdr:from>
    <xdr:to>
      <xdr:col>98</xdr:col>
      <xdr:colOff>38100</xdr:colOff>
      <xdr:row>76</xdr:row>
      <xdr:rowOff>38976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30103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職員給与は横ばいで推移。補助費は知多南部衛生組合の火葬場建設に対する分担金の反動減により減少した。物件費はふるさと納税の寄附増に伴う委託料を要因に増加。普通建設事業費は学校給食センターの竣工による反動減。扶助費については、子育て世帯への臨時特別給付金、住民税非課税世帯等に対する臨時特別給付金の反動減。本町の決算額も年々上昇傾向ではあるものの、他団体は過疎の指定を受けている団体も多くあり、さらに高齢化が進行していることが要因と言える。公債費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年度に続き令和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年度も臨時財政対策債を発行しなかったが、これまで継続的に臨時財政対策債を発行してきたこと及び公共施設の更新に伴う地方債の借り入れにより、決算額は増加傾向にある。</a:t>
          </a:r>
        </a:p>
        <a:p>
          <a:r>
            <a:rPr kumimoji="1" lang="ja-JP" altLang="en-US" sz="1300">
              <a:latin typeface="ＭＳ Ｐゴシック" panose="020B0600070205080204" pitchFamily="50" charset="-128"/>
              <a:ea typeface="ＭＳ Ｐゴシック" panose="020B0600070205080204" pitchFamily="50" charset="-128"/>
            </a:rPr>
            <a:t>　全ての経費について類似団体平均を下回っているが、今後も少子高齢化に伴う扶助費割合の増、老朽化した公共施設の更新整備の経費の増などが見込まれるため、引き続き適切な財政運営に努める。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愛知県南知多町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16,322
15,828
38.37
8,550,978
8,139,202
384,750
5,257,327
6,955,187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36</xdr:row>
      <xdr:rowOff>131013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52414"/>
          <a:ext cx="838200" cy="4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131013</xdr:rowOff>
    </xdr:from>
    <xdr:to>
      <xdr:col>19</xdr:col>
      <xdr:colOff>177800</xdr:colOff>
      <xdr:row>37</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03213"/>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xdr:rowOff>
    </xdr:from>
    <xdr:to>
      <xdr:col>15</xdr:col>
      <xdr:colOff>50800</xdr:colOff>
      <xdr:row>37</xdr:row>
      <xdr:rowOff>45974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5121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xdr:rowOff>
    </xdr:from>
    <xdr:to>
      <xdr:col>10</xdr:col>
      <xdr:colOff>114300</xdr:colOff>
      <xdr:row>37</xdr:row>
      <xdr:rowOff>24943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5121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122191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80213</xdr:rowOff>
    </xdr:from>
    <xdr:to>
      <xdr:col>20</xdr:col>
      <xdr:colOff>38100</xdr:colOff>
      <xdr:row>37</xdr:row>
      <xdr:rowOff>10363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166624</xdr:rowOff>
    </xdr:from>
    <xdr:to>
      <xdr:col>15</xdr:col>
      <xdr:colOff>101600</xdr:colOff>
      <xdr:row>37</xdr:row>
      <xdr:rowOff>96774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87901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128219</xdr:rowOff>
    </xdr:from>
    <xdr:to>
      <xdr:col>10</xdr:col>
      <xdr:colOff>165100</xdr:colOff>
      <xdr:row>37</xdr:row>
      <xdr:rowOff>58369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49496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145593</xdr:rowOff>
    </xdr:from>
    <xdr:to>
      <xdr:col>6</xdr:col>
      <xdr:colOff>38100</xdr:colOff>
      <xdr:row>37</xdr:row>
      <xdr:rowOff>75743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66870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13215</xdr:rowOff>
    </xdr:from>
    <xdr:to>
      <xdr:col>24</xdr:col>
      <xdr:colOff>62865</xdr:colOff>
      <xdr:row>57</xdr:row>
      <xdr:rowOff>87613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85715"/>
          <a:ext cx="1270" cy="127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91440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87613</xdr:rowOff>
    </xdr:from>
    <xdr:to>
      <xdr:col>24</xdr:col>
      <xdr:colOff>152400</xdr:colOff>
      <xdr:row>57</xdr:row>
      <xdr:rowOff>87613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131342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13215</xdr:rowOff>
    </xdr:from>
    <xdr:to>
      <xdr:col>24</xdr:col>
      <xdr:colOff>152400</xdr:colOff>
      <xdr:row>50</xdr:row>
      <xdr:rowOff>13215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22489</xdr:rowOff>
    </xdr:from>
    <xdr:to>
      <xdr:col>24</xdr:col>
      <xdr:colOff>63500</xdr:colOff>
      <xdr:row>57</xdr:row>
      <xdr:rowOff>45696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5139"/>
          <a:ext cx="8382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91687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68810</xdr:rowOff>
    </xdr:from>
    <xdr:to>
      <xdr:col>24</xdr:col>
      <xdr:colOff>114300</xdr:colOff>
      <xdr:row>55</xdr:row>
      <xdr:rowOff>170410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128484</xdr:rowOff>
    </xdr:from>
    <xdr:to>
      <xdr:col>19</xdr:col>
      <xdr:colOff>177800</xdr:colOff>
      <xdr:row>57</xdr:row>
      <xdr:rowOff>45696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86784"/>
          <a:ext cx="889000" cy="4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23677</xdr:rowOff>
    </xdr:from>
    <xdr:to>
      <xdr:col>20</xdr:col>
      <xdr:colOff>38100</xdr:colOff>
      <xdr:row>55</xdr:row>
      <xdr:rowOff>125277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141804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128484</xdr:rowOff>
    </xdr:from>
    <xdr:to>
      <xdr:col>15</xdr:col>
      <xdr:colOff>50800</xdr:colOff>
      <xdr:row>57</xdr:row>
      <xdr:rowOff>122052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86784"/>
          <a:ext cx="889000" cy="5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125309</xdr:rowOff>
    </xdr:from>
    <xdr:to>
      <xdr:col>15</xdr:col>
      <xdr:colOff>101600</xdr:colOff>
      <xdr:row>54</xdr:row>
      <xdr:rowOff>55459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71986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122052</xdr:rowOff>
    </xdr:from>
    <xdr:to>
      <xdr:col>10</xdr:col>
      <xdr:colOff>114300</xdr:colOff>
      <xdr:row>57</xdr:row>
      <xdr:rowOff>129401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4702"/>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67215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143139</xdr:rowOff>
    </xdr:from>
    <xdr:to>
      <xdr:col>24</xdr:col>
      <xdr:colOff>114300</xdr:colOff>
      <xdr:row>57</xdr:row>
      <xdr:rowOff>73289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58066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166346</xdr:rowOff>
    </xdr:from>
    <xdr:to>
      <xdr:col>20</xdr:col>
      <xdr:colOff>38100</xdr:colOff>
      <xdr:row>57</xdr:row>
      <xdr:rowOff>96496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87623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77684</xdr:rowOff>
    </xdr:from>
    <xdr:to>
      <xdr:col>15</xdr:col>
      <xdr:colOff>101600</xdr:colOff>
      <xdr:row>55</xdr:row>
      <xdr:rowOff>7834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170411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2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71252</xdr:rowOff>
    </xdr:from>
    <xdr:to>
      <xdr:col>10</xdr:col>
      <xdr:colOff>165100</xdr:colOff>
      <xdr:row>58</xdr:row>
      <xdr:rowOff>1402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163979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78601</xdr:rowOff>
    </xdr:from>
    <xdr:to>
      <xdr:col>6</xdr:col>
      <xdr:colOff>38100</xdr:colOff>
      <xdr:row>58</xdr:row>
      <xdr:rowOff>8751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171328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89865</xdr:rowOff>
    </xdr:from>
    <xdr:to>
      <xdr:col>24</xdr:col>
      <xdr:colOff>62865</xdr:colOff>
      <xdr:row>77</xdr:row>
      <xdr:rowOff>43066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62815"/>
          <a:ext cx="1270" cy="98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46893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43066</xdr:rowOff>
    </xdr:from>
    <xdr:to>
      <xdr:col>24</xdr:col>
      <xdr:colOff>152400</xdr:colOff>
      <xdr:row>77</xdr:row>
      <xdr:rowOff>43066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36542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89865</xdr:rowOff>
    </xdr:from>
    <xdr:to>
      <xdr:col>24</xdr:col>
      <xdr:colOff>152400</xdr:colOff>
      <xdr:row>71</xdr:row>
      <xdr:rowOff>89865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6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143878</xdr:rowOff>
    </xdr:from>
    <xdr:to>
      <xdr:col>24</xdr:col>
      <xdr:colOff>63500</xdr:colOff>
      <xdr:row>77</xdr:row>
      <xdr:rowOff>43066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74078"/>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57535</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401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34658</xdr:rowOff>
    </xdr:from>
    <xdr:to>
      <xdr:col>24</xdr:col>
      <xdr:colOff>114300</xdr:colOff>
      <xdr:row>73</xdr:row>
      <xdr:rowOff>136258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55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143878</xdr:rowOff>
    </xdr:from>
    <xdr:to>
      <xdr:col>19</xdr:col>
      <xdr:colOff>177800</xdr:colOff>
      <xdr:row>77</xdr:row>
      <xdr:rowOff>158356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4078"/>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131280</xdr:rowOff>
    </xdr:from>
    <xdr:to>
      <xdr:col>20</xdr:col>
      <xdr:colOff>38100</xdr:colOff>
      <xdr:row>73</xdr:row>
      <xdr:rowOff>61430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4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77957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25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158356</xdr:rowOff>
    </xdr:from>
    <xdr:to>
      <xdr:col>15</xdr:col>
      <xdr:colOff>50800</xdr:colOff>
      <xdr:row>79</xdr:row>
      <xdr:rowOff>164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0006"/>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124143</xdr:rowOff>
    </xdr:from>
    <xdr:to>
      <xdr:col>15</xdr:col>
      <xdr:colOff>101600</xdr:colOff>
      <xdr:row>75</xdr:row>
      <xdr:rowOff>54293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70820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8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164</xdr:rowOff>
    </xdr:from>
    <xdr:to>
      <xdr:col>10</xdr:col>
      <xdr:colOff>114300</xdr:colOff>
      <xdr:row>79</xdr:row>
      <xdr:rowOff>3214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44714"/>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32944</xdr:rowOff>
    </xdr:from>
    <xdr:to>
      <xdr:col>10</xdr:col>
      <xdr:colOff>165100</xdr:colOff>
      <xdr:row>75</xdr:row>
      <xdr:rowOff>134544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89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151071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66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100838</xdr:rowOff>
    </xdr:from>
    <xdr:to>
      <xdr:col>6</xdr:col>
      <xdr:colOff>38100</xdr:colOff>
      <xdr:row>76</xdr:row>
      <xdr:rowOff>30987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595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47515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163716</xdr:rowOff>
    </xdr:from>
    <xdr:to>
      <xdr:col>24</xdr:col>
      <xdr:colOff>114300</xdr:colOff>
      <xdr:row>77</xdr:row>
      <xdr:rowOff>93866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78643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93078</xdr:rowOff>
    </xdr:from>
    <xdr:to>
      <xdr:col>20</xdr:col>
      <xdr:colOff>38100</xdr:colOff>
      <xdr:row>77</xdr:row>
      <xdr:rowOff>23228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107556</xdr:rowOff>
    </xdr:from>
    <xdr:to>
      <xdr:col>15</xdr:col>
      <xdr:colOff>101600</xdr:colOff>
      <xdr:row>78</xdr:row>
      <xdr:rowOff>37706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28833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120814</xdr:rowOff>
    </xdr:from>
    <xdr:to>
      <xdr:col>10</xdr:col>
      <xdr:colOff>165100</xdr:colOff>
      <xdr:row>79</xdr:row>
      <xdr:rowOff>50964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42091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8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123864</xdr:rowOff>
    </xdr:from>
    <xdr:to>
      <xdr:col>6</xdr:col>
      <xdr:colOff>38100</xdr:colOff>
      <xdr:row>79</xdr:row>
      <xdr:rowOff>54014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45141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8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105817</xdr:rowOff>
    </xdr:from>
    <xdr:to>
      <xdr:col>24</xdr:col>
      <xdr:colOff>63500</xdr:colOff>
      <xdr:row>97</xdr:row>
      <xdr:rowOff>61392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393567"/>
          <a:ext cx="838200" cy="29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105817</xdr:rowOff>
    </xdr:from>
    <xdr:to>
      <xdr:col>19</xdr:col>
      <xdr:colOff>177800</xdr:colOff>
      <xdr:row>96</xdr:row>
      <xdr:rowOff>136728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93567"/>
          <a:ext cx="889000" cy="20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166476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136728</xdr:rowOff>
    </xdr:from>
    <xdr:to>
      <xdr:col>15</xdr:col>
      <xdr:colOff>50800</xdr:colOff>
      <xdr:row>97</xdr:row>
      <xdr:rowOff>84443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95928"/>
          <a:ext cx="889000" cy="1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84443</xdr:rowOff>
    </xdr:from>
    <xdr:to>
      <xdr:col>10</xdr:col>
      <xdr:colOff>114300</xdr:colOff>
      <xdr:row>97</xdr:row>
      <xdr:rowOff>136385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5093"/>
          <a:ext cx="889000" cy="5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10592</xdr:rowOff>
    </xdr:from>
    <xdr:to>
      <xdr:col>24</xdr:col>
      <xdr:colOff>114300</xdr:colOff>
      <xdr:row>97</xdr:row>
      <xdr:rowOff>112192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160469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55017</xdr:rowOff>
    </xdr:from>
    <xdr:to>
      <xdr:col>20</xdr:col>
      <xdr:colOff>38100</xdr:colOff>
      <xdr:row>95</xdr:row>
      <xdr:rowOff>156617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85928</xdr:rowOff>
    </xdr:from>
    <xdr:to>
      <xdr:col>15</xdr:col>
      <xdr:colOff>101600</xdr:colOff>
      <xdr:row>97</xdr:row>
      <xdr:rowOff>16078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33643</xdr:rowOff>
    </xdr:from>
    <xdr:to>
      <xdr:col>10</xdr:col>
      <xdr:colOff>165100</xdr:colOff>
      <xdr:row>97</xdr:row>
      <xdr:rowOff>135243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126370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85585</xdr:rowOff>
    </xdr:from>
    <xdr:to>
      <xdr:col>6</xdr:col>
      <xdr:colOff>38100</xdr:colOff>
      <xdr:row>98</xdr:row>
      <xdr:rowOff>15735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92837</xdr:rowOff>
    </xdr:from>
    <xdr:to>
      <xdr:col>55</xdr:col>
      <xdr:colOff>0</xdr:colOff>
      <xdr:row>38</xdr:row>
      <xdr:rowOff>95123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079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59461</xdr:rowOff>
    </xdr:from>
    <xdr:to>
      <xdr:col>50</xdr:col>
      <xdr:colOff>114300</xdr:colOff>
      <xdr:row>38</xdr:row>
      <xdr:rowOff>95123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74561"/>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61290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7456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61290</xdr:rowOff>
    </xdr:from>
    <xdr:to>
      <xdr:col>41</xdr:col>
      <xdr:colOff>50800</xdr:colOff>
      <xdr:row>38</xdr:row>
      <xdr:rowOff>62891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76390"/>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42037</xdr:rowOff>
    </xdr:from>
    <xdr:to>
      <xdr:col>55</xdr:col>
      <xdr:colOff>50800</xdr:colOff>
      <xdr:row>38</xdr:row>
      <xdr:rowOff>143637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128414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72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44323</xdr:rowOff>
    </xdr:from>
    <xdr:to>
      <xdr:col>50</xdr:col>
      <xdr:colOff>165100</xdr:colOff>
      <xdr:row>38</xdr:row>
      <xdr:rowOff>145923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137050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xdr:rowOff>
    </xdr:from>
    <xdr:to>
      <xdr:col>46</xdr:col>
      <xdr:colOff>38100</xdr:colOff>
      <xdr:row>38</xdr:row>
      <xdr:rowOff>110261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101388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10490</xdr:rowOff>
    </xdr:from>
    <xdr:to>
      <xdr:col>41</xdr:col>
      <xdr:colOff>101600</xdr:colOff>
      <xdr:row>38</xdr:row>
      <xdr:rowOff>112090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103217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12091</xdr:rowOff>
    </xdr:from>
    <xdr:to>
      <xdr:col>36</xdr:col>
      <xdr:colOff>165100</xdr:colOff>
      <xdr:row>38</xdr:row>
      <xdr:rowOff>113691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130217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3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12533</xdr:rowOff>
    </xdr:from>
    <xdr:to>
      <xdr:col>55</xdr:col>
      <xdr:colOff>0</xdr:colOff>
      <xdr:row>58</xdr:row>
      <xdr:rowOff>119812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5183"/>
          <a:ext cx="838200" cy="2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119812</xdr:rowOff>
    </xdr:from>
    <xdr:to>
      <xdr:col>50</xdr:col>
      <xdr:colOff>114300</xdr:colOff>
      <xdr:row>59</xdr:row>
      <xdr:rowOff>93604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63912"/>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32405</xdr:rowOff>
    </xdr:from>
    <xdr:to>
      <xdr:col>45</xdr:col>
      <xdr:colOff>177800</xdr:colOff>
      <xdr:row>59</xdr:row>
      <xdr:rowOff>93604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47955"/>
          <a:ext cx="889000" cy="6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2115</xdr:rowOff>
    </xdr:from>
    <xdr:to>
      <xdr:col>41</xdr:col>
      <xdr:colOff>50800</xdr:colOff>
      <xdr:row>59</xdr:row>
      <xdr:rowOff>32405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1766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115979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0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20081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133183</xdr:rowOff>
    </xdr:from>
    <xdr:to>
      <xdr:col>55</xdr:col>
      <xdr:colOff>50800</xdr:colOff>
      <xdr:row>57</xdr:row>
      <xdr:rowOff>63333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111610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69012</xdr:rowOff>
    </xdr:from>
    <xdr:to>
      <xdr:col>50</xdr:col>
      <xdr:colOff>165100</xdr:colOff>
      <xdr:row>58</xdr:row>
      <xdr:rowOff>170612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161739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42804</xdr:rowOff>
    </xdr:from>
    <xdr:to>
      <xdr:col>46</xdr:col>
      <xdr:colOff>38100</xdr:colOff>
      <xdr:row>59</xdr:row>
      <xdr:rowOff>144404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135531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2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153055</xdr:rowOff>
    </xdr:from>
    <xdr:to>
      <xdr:col>41</xdr:col>
      <xdr:colOff>101600</xdr:colOff>
      <xdr:row>59</xdr:row>
      <xdr:rowOff>83205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74332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122765</xdr:rowOff>
    </xdr:from>
    <xdr:to>
      <xdr:col>36</xdr:col>
      <xdr:colOff>165100</xdr:colOff>
      <xdr:row>59</xdr:row>
      <xdr:rowOff>52915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44042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36449</xdr:rowOff>
    </xdr:from>
    <xdr:to>
      <xdr:col>55</xdr:col>
      <xdr:colOff>0</xdr:colOff>
      <xdr:row>78</xdr:row>
      <xdr:rowOff>10579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38099"/>
          <a:ext cx="8382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100118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164275</xdr:rowOff>
    </xdr:from>
    <xdr:to>
      <xdr:col>50</xdr:col>
      <xdr:colOff>114300</xdr:colOff>
      <xdr:row>78</xdr:row>
      <xdr:rowOff>10579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23025"/>
          <a:ext cx="889000" cy="36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112310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164275</xdr:rowOff>
    </xdr:from>
    <xdr:to>
      <xdr:col>45</xdr:col>
      <xdr:colOff>177800</xdr:colOff>
      <xdr:row>79</xdr:row>
      <xdr:rowOff>65215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23025"/>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78744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5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41745</xdr:rowOff>
    </xdr:from>
    <xdr:to>
      <xdr:col>41</xdr:col>
      <xdr:colOff>50800</xdr:colOff>
      <xdr:row>79</xdr:row>
      <xdr:rowOff>65215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14845"/>
          <a:ext cx="889000" cy="19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106710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7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157099</xdr:rowOff>
    </xdr:from>
    <xdr:to>
      <xdr:col>55</xdr:col>
      <xdr:colOff>50800</xdr:colOff>
      <xdr:row>77</xdr:row>
      <xdr:rowOff>87249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135526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131229</xdr:rowOff>
    </xdr:from>
    <xdr:to>
      <xdr:col>50</xdr:col>
      <xdr:colOff>165100</xdr:colOff>
      <xdr:row>78</xdr:row>
      <xdr:rowOff>61379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52506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113474</xdr:rowOff>
    </xdr:from>
    <xdr:to>
      <xdr:col>46</xdr:col>
      <xdr:colOff>38100</xdr:colOff>
      <xdr:row>76</xdr:row>
      <xdr:rowOff>43625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72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34752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14415</xdr:rowOff>
    </xdr:from>
    <xdr:to>
      <xdr:col>41</xdr:col>
      <xdr:colOff>101600</xdr:colOff>
      <xdr:row>79</xdr:row>
      <xdr:rowOff>116015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107142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5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162395</xdr:rowOff>
    </xdr:from>
    <xdr:to>
      <xdr:col>36</xdr:col>
      <xdr:colOff>165100</xdr:colOff>
      <xdr:row>78</xdr:row>
      <xdr:rowOff>92545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83672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144858</xdr:rowOff>
    </xdr:from>
    <xdr:to>
      <xdr:col>55</xdr:col>
      <xdr:colOff>0</xdr:colOff>
      <xdr:row>98</xdr:row>
      <xdr:rowOff>159860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46958"/>
          <a:ext cx="8382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63976</xdr:rowOff>
    </xdr:from>
    <xdr:to>
      <xdr:col>50</xdr:col>
      <xdr:colOff>114300</xdr:colOff>
      <xdr:row>98</xdr:row>
      <xdr:rowOff>144858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866076"/>
          <a:ext cx="889000" cy="8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63976</xdr:rowOff>
    </xdr:from>
    <xdr:to>
      <xdr:col>45</xdr:col>
      <xdr:colOff>177800</xdr:colOff>
      <xdr:row>98</xdr:row>
      <xdr:rowOff>107381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866076"/>
          <a:ext cx="889000" cy="4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96295</xdr:rowOff>
    </xdr:from>
    <xdr:to>
      <xdr:col>41</xdr:col>
      <xdr:colOff>50800</xdr:colOff>
      <xdr:row>98</xdr:row>
      <xdr:rowOff>107381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89839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109060</xdr:rowOff>
    </xdr:from>
    <xdr:to>
      <xdr:col>55</xdr:col>
      <xdr:colOff>50800</xdr:colOff>
      <xdr:row>99</xdr:row>
      <xdr:rowOff>39210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23987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94058</xdr:rowOff>
    </xdr:from>
    <xdr:to>
      <xdr:col>50</xdr:col>
      <xdr:colOff>165100</xdr:colOff>
      <xdr:row>99</xdr:row>
      <xdr:rowOff>24208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15335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13176</xdr:rowOff>
    </xdr:from>
    <xdr:to>
      <xdr:col>46</xdr:col>
      <xdr:colOff>38100</xdr:colOff>
      <xdr:row>98</xdr:row>
      <xdr:rowOff>114776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105903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56581</xdr:rowOff>
    </xdr:from>
    <xdr:to>
      <xdr:col>41</xdr:col>
      <xdr:colOff>101600</xdr:colOff>
      <xdr:row>98</xdr:row>
      <xdr:rowOff>158181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45495</xdr:rowOff>
    </xdr:from>
    <xdr:to>
      <xdr:col>36</xdr:col>
      <xdr:colOff>165100</xdr:colOff>
      <xdr:row>98</xdr:row>
      <xdr:rowOff>147095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138222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4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27640</xdr:rowOff>
    </xdr:from>
    <xdr:to>
      <xdr:col>85</xdr:col>
      <xdr:colOff>127000</xdr:colOff>
      <xdr:row>36</xdr:row>
      <xdr:rowOff>66319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99840"/>
          <a:ext cx="8382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117206</xdr:rowOff>
    </xdr:from>
    <xdr:to>
      <xdr:col>81</xdr:col>
      <xdr:colOff>50800</xdr:colOff>
      <xdr:row>36</xdr:row>
      <xdr:rowOff>27640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17956"/>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67051</xdr:rowOff>
    </xdr:from>
    <xdr:to>
      <xdr:col>76</xdr:col>
      <xdr:colOff>114300</xdr:colOff>
      <xdr:row>35</xdr:row>
      <xdr:rowOff>117206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067801"/>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67051</xdr:rowOff>
    </xdr:from>
    <xdr:to>
      <xdr:col>71</xdr:col>
      <xdr:colOff>177800</xdr:colOff>
      <xdr:row>36</xdr:row>
      <xdr:rowOff>16073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067801"/>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35003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0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43166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15519</xdr:rowOff>
    </xdr:from>
    <xdr:to>
      <xdr:col>85</xdr:col>
      <xdr:colOff>177800</xdr:colOff>
      <xdr:row>36</xdr:row>
      <xdr:rowOff>117119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165396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148290</xdr:rowOff>
    </xdr:from>
    <xdr:to>
      <xdr:col>81</xdr:col>
      <xdr:colOff>101600</xdr:colOff>
      <xdr:row>36</xdr:row>
      <xdr:rowOff>78440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69567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66406</xdr:rowOff>
    </xdr:from>
    <xdr:to>
      <xdr:col>76</xdr:col>
      <xdr:colOff>165100</xdr:colOff>
      <xdr:row>35</xdr:row>
      <xdr:rowOff>168006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4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16251</xdr:rowOff>
    </xdr:from>
    <xdr:to>
      <xdr:col>72</xdr:col>
      <xdr:colOff>38100</xdr:colOff>
      <xdr:row>35</xdr:row>
      <xdr:rowOff>117851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134378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7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136723</xdr:rowOff>
    </xdr:from>
    <xdr:to>
      <xdr:col>67</xdr:col>
      <xdr:colOff>101600</xdr:colOff>
      <xdr:row>36</xdr:row>
      <xdr:rowOff>66873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58000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2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159725</xdr:rowOff>
    </xdr:from>
    <xdr:to>
      <xdr:col>85</xdr:col>
      <xdr:colOff>127000</xdr:colOff>
      <xdr:row>57</xdr:row>
      <xdr:rowOff>170355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075125"/>
          <a:ext cx="838200" cy="86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27972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159725</xdr:rowOff>
    </xdr:from>
    <xdr:to>
      <xdr:col>81</xdr:col>
      <xdr:colOff>50800</xdr:colOff>
      <xdr:row>53</xdr:row>
      <xdr:rowOff>30200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075125"/>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160756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30200</xdr:rowOff>
    </xdr:from>
    <xdr:to>
      <xdr:col>76</xdr:col>
      <xdr:colOff>114300</xdr:colOff>
      <xdr:row>57</xdr:row>
      <xdr:rowOff>26452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117050"/>
          <a:ext cx="889000" cy="68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26452</xdr:rowOff>
    </xdr:from>
    <xdr:to>
      <xdr:col>71</xdr:col>
      <xdr:colOff>177800</xdr:colOff>
      <xdr:row>58</xdr:row>
      <xdr:rowOff>106096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99102"/>
          <a:ext cx="8890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118422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73776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119555</xdr:rowOff>
    </xdr:from>
    <xdr:to>
      <xdr:col>85</xdr:col>
      <xdr:colOff>177800</xdr:colOff>
      <xdr:row>58</xdr:row>
      <xdr:rowOff>49705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34482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108925</xdr:rowOff>
    </xdr:from>
    <xdr:to>
      <xdr:col>81</xdr:col>
      <xdr:colOff>101600</xdr:colOff>
      <xdr:row>53</xdr:row>
      <xdr:rowOff>39075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0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55602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7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150850</xdr:rowOff>
    </xdr:from>
    <xdr:to>
      <xdr:col>76</xdr:col>
      <xdr:colOff>165100</xdr:colOff>
      <xdr:row>53</xdr:row>
      <xdr:rowOff>81000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97527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147102</xdr:rowOff>
    </xdr:from>
    <xdr:to>
      <xdr:col>72</xdr:col>
      <xdr:colOff>38100</xdr:colOff>
      <xdr:row>57</xdr:row>
      <xdr:rowOff>77252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68379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55296</xdr:rowOff>
    </xdr:from>
    <xdr:to>
      <xdr:col>67</xdr:col>
      <xdr:colOff>101600</xdr:colOff>
      <xdr:row>58</xdr:row>
      <xdr:rowOff>156896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148023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132232</xdr:rowOff>
    </xdr:from>
    <xdr:to>
      <xdr:col>85</xdr:col>
      <xdr:colOff>127000</xdr:colOff>
      <xdr:row>78</xdr:row>
      <xdr:rowOff>168008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05332"/>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132232</xdr:rowOff>
    </xdr:from>
    <xdr:to>
      <xdr:col>81</xdr:col>
      <xdr:colOff>50800</xdr:colOff>
      <xdr:row>78</xdr:row>
      <xdr:rowOff>168923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0533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168923</xdr:rowOff>
    </xdr:from>
    <xdr:to>
      <xdr:col>76</xdr:col>
      <xdr:colOff>114300</xdr:colOff>
      <xdr:row>79</xdr:row>
      <xdr:rowOff>40526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42023"/>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149797</xdr:rowOff>
    </xdr:from>
    <xdr:to>
      <xdr:col>71</xdr:col>
      <xdr:colOff>177800</xdr:colOff>
      <xdr:row>79</xdr:row>
      <xdr:rowOff>40526</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2289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117208</xdr:rowOff>
    </xdr:from>
    <xdr:to>
      <xdr:col>85</xdr:col>
      <xdr:colOff>177800</xdr:colOff>
      <xdr:row>79</xdr:row>
      <xdr:rowOff>47358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32135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0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81432</xdr:rowOff>
    </xdr:from>
    <xdr:to>
      <xdr:col>81</xdr:col>
      <xdr:colOff>101600</xdr:colOff>
      <xdr:row>79</xdr:row>
      <xdr:rowOff>11582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118123</xdr:rowOff>
    </xdr:from>
    <xdr:to>
      <xdr:col>76</xdr:col>
      <xdr:colOff>165100</xdr:colOff>
      <xdr:row>79</xdr:row>
      <xdr:rowOff>48273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39400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5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161176</xdr:rowOff>
    </xdr:from>
    <xdr:to>
      <xdr:col>72</xdr:col>
      <xdr:colOff>38100</xdr:colOff>
      <xdr:row>79</xdr:row>
      <xdr:rowOff>91326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82453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7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98997</xdr:rowOff>
    </xdr:from>
    <xdr:to>
      <xdr:col>67</xdr:col>
      <xdr:colOff>101600</xdr:colOff>
      <xdr:row>79</xdr:row>
      <xdr:rowOff>29147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20274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56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153350</xdr:rowOff>
    </xdr:from>
    <xdr:to>
      <xdr:col>85</xdr:col>
      <xdr:colOff>126364</xdr:colOff>
      <xdr:row>97</xdr:row>
      <xdr:rowOff>89767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12400"/>
          <a:ext cx="1269" cy="130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93594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89767</xdr:rowOff>
    </xdr:from>
    <xdr:to>
      <xdr:col>86</xdr:col>
      <xdr:colOff>25400</xdr:colOff>
      <xdr:row>97</xdr:row>
      <xdr:rowOff>89767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100027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153350</xdr:rowOff>
    </xdr:from>
    <xdr:to>
      <xdr:col>86</xdr:col>
      <xdr:colOff>25400</xdr:colOff>
      <xdr:row>89</xdr:row>
      <xdr:rowOff>153350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89767</xdr:rowOff>
    </xdr:from>
    <xdr:to>
      <xdr:col>85</xdr:col>
      <xdr:colOff>127000</xdr:colOff>
      <xdr:row>97</xdr:row>
      <xdr:rowOff>151146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20417"/>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135143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59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112266</xdr:rowOff>
    </xdr:from>
    <xdr:to>
      <xdr:col>85</xdr:col>
      <xdr:colOff>177800</xdr:colOff>
      <xdr:row>94</xdr:row>
      <xdr:rowOff>42416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05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151146</xdr:rowOff>
    </xdr:from>
    <xdr:to>
      <xdr:col>81</xdr:col>
      <xdr:colOff>50800</xdr:colOff>
      <xdr:row>98</xdr:row>
      <xdr:rowOff>22575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1796"/>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87626</xdr:rowOff>
    </xdr:from>
    <xdr:to>
      <xdr:col>81</xdr:col>
      <xdr:colOff>101600</xdr:colOff>
      <xdr:row>94</xdr:row>
      <xdr:rowOff>17776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03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34303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58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22575</xdr:rowOff>
    </xdr:from>
    <xdr:to>
      <xdr:col>76</xdr:col>
      <xdr:colOff>114300</xdr:colOff>
      <xdr:row>98</xdr:row>
      <xdr:rowOff>88379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24675"/>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135714</xdr:rowOff>
    </xdr:from>
    <xdr:to>
      <xdr:col>76</xdr:col>
      <xdr:colOff>165100</xdr:colOff>
      <xdr:row>94</xdr:row>
      <xdr:rowOff>65864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08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82391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5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88379</xdr:rowOff>
    </xdr:from>
    <xdr:to>
      <xdr:col>71</xdr:col>
      <xdr:colOff>177800</xdr:colOff>
      <xdr:row>98</xdr:row>
      <xdr:rowOff>121820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90479"/>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10719</xdr:rowOff>
    </xdr:from>
    <xdr:to>
      <xdr:col>72</xdr:col>
      <xdr:colOff>38100</xdr:colOff>
      <xdr:row>94</xdr:row>
      <xdr:rowOff>112319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12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128846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90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42413</xdr:rowOff>
    </xdr:from>
    <xdr:to>
      <xdr:col>67</xdr:col>
      <xdr:colOff>101600</xdr:colOff>
      <xdr:row>94</xdr:row>
      <xdr:rowOff>144013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160540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38967</xdr:rowOff>
    </xdr:from>
    <xdr:to>
      <xdr:col>85</xdr:col>
      <xdr:colOff>177800</xdr:colOff>
      <xdr:row>97</xdr:row>
      <xdr:rowOff>140567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125344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8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100346</xdr:rowOff>
    </xdr:from>
    <xdr:to>
      <xdr:col>81</xdr:col>
      <xdr:colOff>101600</xdr:colOff>
      <xdr:row>98</xdr:row>
      <xdr:rowOff>30496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21623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143225</xdr:rowOff>
    </xdr:from>
    <xdr:to>
      <xdr:col>76</xdr:col>
      <xdr:colOff>165100</xdr:colOff>
      <xdr:row>98</xdr:row>
      <xdr:rowOff>73375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64502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37579</xdr:rowOff>
    </xdr:from>
    <xdr:to>
      <xdr:col>72</xdr:col>
      <xdr:colOff>38100</xdr:colOff>
      <xdr:row>98</xdr:row>
      <xdr:rowOff>139179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130306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71020</xdr:rowOff>
    </xdr:from>
    <xdr:to>
      <xdr:col>67</xdr:col>
      <xdr:colOff>101600</xdr:colOff>
      <xdr:row>99</xdr:row>
      <xdr:rowOff>1170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163747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個別経費については全ての経費について類似団体平均を下回っている。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民生費、土木費、公債費は類似団体内順位の中で最も低くなっている。消防費については類似団体平均とほぼ同額であるが、要因としては、南海トラフ特別強化対策地域に指定され、防災関係の予算に重点配分してきたことによる。</a:t>
          </a:r>
        </a:p>
        <a:p>
          <a:r>
            <a:rPr kumimoji="1" lang="ja-JP" altLang="en-US" sz="1300">
              <a:latin typeface="ＭＳ Ｐゴシック" panose="020B0600070205080204" pitchFamily="50" charset="-128"/>
              <a:ea typeface="ＭＳ Ｐゴシック" panose="020B0600070205080204" pitchFamily="50" charset="-128"/>
            </a:rPr>
            <a:t>　教育費については、令和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年度にかけて実施した新学校給食センター建設事業が竣工したため大幅な減額となった。</a:t>
          </a:r>
        </a:p>
        <a:p>
          <a:r>
            <a:rPr kumimoji="1" lang="ja-JP" altLang="en-US" sz="1300">
              <a:latin typeface="ＭＳ Ｐゴシック" panose="020B0600070205080204" pitchFamily="50" charset="-128"/>
              <a:ea typeface="ＭＳ Ｐゴシック" panose="020B0600070205080204" pitchFamily="50" charset="-128"/>
            </a:rPr>
            <a:t>　公債費は継続的に臨時財政対策債を発行してきたこと及び公共施設の更新に伴う地方債の借り入れにより、決算額は増加傾向にある。</a:t>
          </a:r>
        </a:p>
        <a:p>
          <a:r>
            <a:rPr kumimoji="1" lang="ja-JP" altLang="en-US" sz="1300">
              <a:latin typeface="ＭＳ Ｐゴシック" panose="020B0600070205080204" pitchFamily="50" charset="-128"/>
              <a:ea typeface="ＭＳ Ｐゴシック" panose="020B0600070205080204" pitchFamily="50" charset="-128"/>
            </a:rPr>
            <a:t>　今後は少子高齢化に伴う更なる民生費の割合の増、老朽化した公共施設の更新整備の経費の増などが見込まれているため、引き続き適切な財政運営に努める。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年度まで実質単年度収支のマイナスによる資金不足を財政調整基金の取り崩しで賄うことを繰り返してきたため、残高は減少の一途を辿っていた。令和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年度は主に普通交付税の増を要因に実質単年度収支が黒字転換し、令和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年度についても改善傾向が継続し、標準財政規模比の財政調整基金残高も改善傾向にある。</a:t>
          </a:r>
        </a:p>
        <a:p>
          <a:r>
            <a:rPr kumimoji="1" lang="ja-JP" altLang="en-US" sz="1200">
              <a:latin typeface="ＭＳ ゴシック" pitchFamily="49" charset="-128"/>
              <a:ea typeface="ＭＳ ゴシック" pitchFamily="49" charset="-128"/>
            </a:rPr>
            <a:t>　改善の要因は普通交付税の増であり、依存財源の増減により大きく左右される脆弱な財政構造に変わりない。</a:t>
          </a:r>
        </a:p>
        <a:p>
          <a:r>
            <a:rPr kumimoji="1" lang="ja-JP" altLang="en-US" sz="1200">
              <a:latin typeface="ＭＳ ゴシック" pitchFamily="49" charset="-128"/>
              <a:ea typeface="ＭＳ ゴシック" pitchFamily="49" charset="-128"/>
            </a:rPr>
            <a:t>　状態は持ち直しているため、今の状態を維持するためにも歳出の適正化を図り、堅実な財政運営に努める。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愛知県南知多町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全会計において黒字となっているが、特に一般会計は外部要因に 影響を受けやすい脆弱な財政構造となっているため、引き続き適切 な財政運営に努める。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8550978</v>
      </c>
      <c r="BO4" s="415"/>
      <c r="BP4" s="415"/>
      <c r="BQ4" s="415"/>
      <c r="BR4" s="415"/>
      <c r="BS4" s="415"/>
      <c r="BT4" s="415"/>
      <c r="BU4" s="416"/>
      <c r="BV4" s="414">
        <v>9268208</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7.3</v>
      </c>
      <c r="CU4" s="589"/>
      <c r="CV4" s="589"/>
      <c r="CW4" s="589"/>
      <c r="CX4" s="589"/>
      <c r="CY4" s="589"/>
      <c r="CZ4" s="589"/>
      <c r="DA4" s="590"/>
      <c r="DB4" s="588">
        <v>5.7</v>
      </c>
      <c r="DC4" s="589"/>
      <c r="DD4" s="589"/>
      <c r="DE4" s="589"/>
      <c r="DF4" s="589"/>
      <c r="DG4" s="589"/>
      <c r="DH4" s="589"/>
      <c r="DI4" s="590"/>
    </row>
    <row r="5" spans="1:119" ht="18.75" customHeight="1" x14ac:dyDescent="0.15">
      <c r="A5" s="177"/>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8139202</v>
      </c>
      <c r="BO5" s="420"/>
      <c r="BP5" s="420"/>
      <c r="BQ5" s="420"/>
      <c r="BR5" s="420"/>
      <c r="BS5" s="420"/>
      <c r="BT5" s="420"/>
      <c r="BU5" s="421"/>
      <c r="BV5" s="419">
        <v>8942977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87.5</v>
      </c>
      <c r="CU5" s="390"/>
      <c r="CV5" s="390"/>
      <c r="CW5" s="390"/>
      <c r="CX5" s="390"/>
      <c r="CY5" s="390"/>
      <c r="CZ5" s="390"/>
      <c r="DA5" s="391"/>
      <c r="DB5" s="389">
        <v>87.6</v>
      </c>
      <c r="DC5" s="390"/>
      <c r="DD5" s="390"/>
      <c r="DE5" s="390"/>
      <c r="DF5" s="390"/>
      <c r="DG5" s="390"/>
      <c r="DH5" s="390"/>
      <c r="DI5" s="391"/>
    </row>
    <row r="6" spans="1:119" ht="18.75" customHeight="1" x14ac:dyDescent="0.15">
      <c r="A6" s="177"/>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411776</v>
      </c>
      <c r="BO6" s="420"/>
      <c r="BP6" s="420"/>
      <c r="BQ6" s="420"/>
      <c r="BR6" s="420"/>
      <c r="BS6" s="420"/>
      <c r="BT6" s="420"/>
      <c r="BU6" s="421"/>
      <c r="BV6" s="419">
        <v>325231</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87.5</v>
      </c>
      <c r="CU6" s="563"/>
      <c r="CV6" s="563"/>
      <c r="CW6" s="563"/>
      <c r="CX6" s="563"/>
      <c r="CY6" s="563"/>
      <c r="CZ6" s="563"/>
      <c r="DA6" s="564"/>
      <c r="DB6" s="562">
        <v>87.6</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104</v>
      </c>
      <c r="AV7" s="467"/>
      <c r="AW7" s="467"/>
      <c r="AX7" s="467"/>
      <c r="AY7" s="399" t="s">
        <v>108</v>
      </c>
      <c r="AZ7" s="400"/>
      <c r="BA7" s="400"/>
      <c r="BB7" s="400"/>
      <c r="BC7" s="400"/>
      <c r="BD7" s="400"/>
      <c r="BE7" s="400"/>
      <c r="BF7" s="400"/>
      <c r="BG7" s="400"/>
      <c r="BH7" s="400"/>
      <c r="BI7" s="400"/>
      <c r="BJ7" s="400"/>
      <c r="BK7" s="400"/>
      <c r="BL7" s="400"/>
      <c r="BM7" s="401"/>
      <c r="BN7" s="419">
        <v>27026</v>
      </c>
      <c r="BO7" s="420"/>
      <c r="BP7" s="420"/>
      <c r="BQ7" s="420"/>
      <c r="BR7" s="420"/>
      <c r="BS7" s="420"/>
      <c r="BT7" s="420"/>
      <c r="BU7" s="421"/>
      <c r="BV7" s="419">
        <v>16356</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5257327</v>
      </c>
      <c r="CU7" s="420"/>
      <c r="CV7" s="420"/>
      <c r="CW7" s="420"/>
      <c r="CX7" s="420"/>
      <c r="CY7" s="420"/>
      <c r="CZ7" s="420"/>
      <c r="DA7" s="421"/>
      <c r="DB7" s="419">
        <v>5461253</v>
      </c>
      <c r="DC7" s="420"/>
      <c r="DD7" s="420"/>
      <c r="DE7" s="420"/>
      <c r="DF7" s="420"/>
      <c r="DG7" s="420"/>
      <c r="DH7" s="420"/>
      <c r="DI7" s="421"/>
    </row>
    <row r="8" spans="1:119" ht="18.75" customHeight="1" thickBot="1" x14ac:dyDescent="0.2">
      <c r="A8" s="177"/>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384750</v>
      </c>
      <c r="BO8" s="420"/>
      <c r="BP8" s="420"/>
      <c r="BQ8" s="420"/>
      <c r="BR8" s="420"/>
      <c r="BS8" s="420"/>
      <c r="BT8" s="420"/>
      <c r="BU8" s="421"/>
      <c r="BV8" s="419">
        <v>308875</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0.48</v>
      </c>
      <c r="CU8" s="523"/>
      <c r="CV8" s="523"/>
      <c r="CW8" s="523"/>
      <c r="CX8" s="523"/>
      <c r="CY8" s="523"/>
      <c r="CZ8" s="523"/>
      <c r="DA8" s="524"/>
      <c r="DB8" s="522">
        <v>0.5</v>
      </c>
      <c r="DC8" s="523"/>
      <c r="DD8" s="523"/>
      <c r="DE8" s="523"/>
      <c r="DF8" s="523"/>
      <c r="DG8" s="523"/>
      <c r="DH8" s="523"/>
      <c r="DI8" s="524"/>
    </row>
    <row r="9" spans="1:119" ht="18.75" customHeight="1" thickBot="1" x14ac:dyDescent="0.2">
      <c r="A9" s="177"/>
      <c r="B9" s="551" t="s">
        <v>114</v>
      </c>
      <c r="C9" s="552"/>
      <c r="D9" s="552"/>
      <c r="E9" s="552"/>
      <c r="F9" s="552"/>
      <c r="G9" s="552"/>
      <c r="H9" s="552"/>
      <c r="I9" s="552"/>
      <c r="J9" s="552"/>
      <c r="K9" s="472"/>
      <c r="L9" s="553" t="s">
        <v>115</v>
      </c>
      <c r="M9" s="554"/>
      <c r="N9" s="554"/>
      <c r="O9" s="554"/>
      <c r="P9" s="554"/>
      <c r="Q9" s="555"/>
      <c r="R9" s="556">
        <v>16617</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75875</v>
      </c>
      <c r="BO9" s="420"/>
      <c r="BP9" s="420"/>
      <c r="BQ9" s="420"/>
      <c r="BR9" s="420"/>
      <c r="BS9" s="420"/>
      <c r="BT9" s="420"/>
      <c r="BU9" s="421"/>
      <c r="BV9" s="419">
        <v>39596</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10.3</v>
      </c>
      <c r="CU9" s="390"/>
      <c r="CV9" s="390"/>
      <c r="CW9" s="390"/>
      <c r="CX9" s="390"/>
      <c r="CY9" s="390"/>
      <c r="CZ9" s="390"/>
      <c r="DA9" s="391"/>
      <c r="DB9" s="389">
        <v>10</v>
      </c>
      <c r="DC9" s="390"/>
      <c r="DD9" s="390"/>
      <c r="DE9" s="390"/>
      <c r="DF9" s="390"/>
      <c r="DG9" s="390"/>
      <c r="DH9" s="390"/>
      <c r="DI9" s="391"/>
    </row>
    <row r="10" spans="1:119" ht="18.75" customHeight="1" thickBot="1" x14ac:dyDescent="0.2">
      <c r="A10" s="177"/>
      <c r="B10" s="551"/>
      <c r="C10" s="552"/>
      <c r="D10" s="552"/>
      <c r="E10" s="552"/>
      <c r="F10" s="552"/>
      <c r="G10" s="552"/>
      <c r="H10" s="552"/>
      <c r="I10" s="552"/>
      <c r="J10" s="552"/>
      <c r="K10" s="472"/>
      <c r="L10" s="392" t="s">
        <v>121</v>
      </c>
      <c r="M10" s="393"/>
      <c r="N10" s="393"/>
      <c r="O10" s="393"/>
      <c r="P10" s="393"/>
      <c r="Q10" s="394"/>
      <c r="R10" s="395">
        <v>18707</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163388</v>
      </c>
      <c r="BO10" s="420"/>
      <c r="BP10" s="420"/>
      <c r="BQ10" s="420"/>
      <c r="BR10" s="420"/>
      <c r="BS10" s="420"/>
      <c r="BT10" s="420"/>
      <c r="BU10" s="421"/>
      <c r="BV10" s="419">
        <v>135386</v>
      </c>
      <c r="BW10" s="420"/>
      <c r="BX10" s="420"/>
      <c r="BY10" s="420"/>
      <c r="BZ10" s="420"/>
      <c r="CA10" s="420"/>
      <c r="CB10" s="420"/>
      <c r="CC10" s="421"/>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111</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77"/>
      <c r="B12" s="525" t="s">
        <v>133</v>
      </c>
      <c r="C12" s="526"/>
      <c r="D12" s="526"/>
      <c r="E12" s="526"/>
      <c r="F12" s="526"/>
      <c r="G12" s="526"/>
      <c r="H12" s="526"/>
      <c r="I12" s="526"/>
      <c r="J12" s="526"/>
      <c r="K12" s="527"/>
      <c r="L12" s="534" t="s">
        <v>134</v>
      </c>
      <c r="M12" s="535"/>
      <c r="N12" s="535"/>
      <c r="O12" s="535"/>
      <c r="P12" s="535"/>
      <c r="Q12" s="536"/>
      <c r="R12" s="537">
        <v>16322</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138</v>
      </c>
      <c r="AV12" s="467"/>
      <c r="AW12" s="467"/>
      <c r="AX12" s="467"/>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88100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9" t="s">
        <v>142</v>
      </c>
      <c r="N13" s="510"/>
      <c r="O13" s="510"/>
      <c r="P13" s="510"/>
      <c r="Q13" s="511"/>
      <c r="R13" s="512">
        <v>15828</v>
      </c>
      <c r="S13" s="513"/>
      <c r="T13" s="513"/>
      <c r="U13" s="513"/>
      <c r="V13" s="514"/>
      <c r="W13" s="500" t="s">
        <v>143</v>
      </c>
      <c r="X13" s="442"/>
      <c r="Y13" s="442"/>
      <c r="Z13" s="442"/>
      <c r="AA13" s="442"/>
      <c r="AB13" s="443"/>
      <c r="AC13" s="395">
        <v>1580</v>
      </c>
      <c r="AD13" s="396"/>
      <c r="AE13" s="396"/>
      <c r="AF13" s="396"/>
      <c r="AG13" s="397"/>
      <c r="AH13" s="395">
        <v>1850</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239263</v>
      </c>
      <c r="BO13" s="420"/>
      <c r="BP13" s="420"/>
      <c r="BQ13" s="420"/>
      <c r="BR13" s="420"/>
      <c r="BS13" s="420"/>
      <c r="BT13" s="420"/>
      <c r="BU13" s="421"/>
      <c r="BV13" s="419">
        <v>86882</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5.7</v>
      </c>
      <c r="CU13" s="390"/>
      <c r="CV13" s="390"/>
      <c r="CW13" s="390"/>
      <c r="CX13" s="390"/>
      <c r="CY13" s="390"/>
      <c r="CZ13" s="390"/>
      <c r="DA13" s="391"/>
      <c r="DB13" s="389">
        <v>5.4</v>
      </c>
      <c r="DC13" s="390"/>
      <c r="DD13" s="390"/>
      <c r="DE13" s="390"/>
      <c r="DF13" s="390"/>
      <c r="DG13" s="390"/>
      <c r="DH13" s="390"/>
      <c r="DI13" s="391"/>
    </row>
    <row r="14" spans="1:119" ht="18.75" customHeight="1" thickBot="1" x14ac:dyDescent="0.2">
      <c r="A14" s="177"/>
      <c r="B14" s="528"/>
      <c r="C14" s="529"/>
      <c r="D14" s="529"/>
      <c r="E14" s="529"/>
      <c r="F14" s="529"/>
      <c r="G14" s="529"/>
      <c r="H14" s="529"/>
      <c r="I14" s="529"/>
      <c r="J14" s="529"/>
      <c r="K14" s="530"/>
      <c r="L14" s="502" t="s">
        <v>148</v>
      </c>
      <c r="M14" s="546"/>
      <c r="N14" s="546"/>
      <c r="O14" s="546"/>
      <c r="P14" s="546"/>
      <c r="Q14" s="547"/>
      <c r="R14" s="512">
        <v>16660</v>
      </c>
      <c r="S14" s="513"/>
      <c r="T14" s="513"/>
      <c r="U14" s="513"/>
      <c r="V14" s="514"/>
      <c r="W14" s="515"/>
      <c r="X14" s="445"/>
      <c r="Y14" s="445"/>
      <c r="Z14" s="445"/>
      <c r="AA14" s="445"/>
      <c r="AB14" s="446"/>
      <c r="AC14" s="505">
        <v>18.7</v>
      </c>
      <c r="AD14" s="506"/>
      <c r="AE14" s="506"/>
      <c r="AF14" s="506"/>
      <c r="AG14" s="507"/>
      <c r="AH14" s="505">
        <v>19.100000000000001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v>53.8</v>
      </c>
      <c r="CU14" s="517"/>
      <c r="CV14" s="517"/>
      <c r="CW14" s="517"/>
      <c r="CX14" s="517"/>
      <c r="CY14" s="517"/>
      <c r="CZ14" s="517"/>
      <c r="DA14" s="518"/>
      <c r="DB14" s="516">
        <v>46.1</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9" t="s">
        <v>142</v>
      </c>
      <c r="N15" s="510"/>
      <c r="O15" s="510"/>
      <c r="P15" s="510"/>
      <c r="Q15" s="511"/>
      <c r="R15" s="512">
        <v>16283</v>
      </c>
      <c r="S15" s="513"/>
      <c r="T15" s="513"/>
      <c r="U15" s="513"/>
      <c r="V15" s="514"/>
      <c r="W15" s="500" t="s">
        <v>150</v>
      </c>
      <c r="X15" s="442"/>
      <c r="Y15" s="442"/>
      <c r="Z15" s="442"/>
      <c r="AA15" s="442"/>
      <c r="AB15" s="443"/>
      <c r="AC15" s="395">
        <v>2186</v>
      </c>
      <c r="AD15" s="396"/>
      <c r="AE15" s="396"/>
      <c r="AF15" s="396"/>
      <c r="AG15" s="397"/>
      <c r="AH15" s="395">
        <v>2379</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2161443</v>
      </c>
      <c r="BO15" s="415"/>
      <c r="BP15" s="415"/>
      <c r="BQ15" s="415"/>
      <c r="BR15" s="415"/>
      <c r="BS15" s="415"/>
      <c r="BT15" s="415"/>
      <c r="BU15" s="416"/>
      <c r="BV15" s="414">
        <v>2118232</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25.8</v>
      </c>
      <c r="AD16" s="506"/>
      <c r="AE16" s="506"/>
      <c r="AF16" s="506"/>
      <c r="AG16" s="507"/>
      <c r="AH16" s="505">
        <v>24.6</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4585028</v>
      </c>
      <c r="BO16" s="420"/>
      <c r="BP16" s="420"/>
      <c r="BQ16" s="420"/>
      <c r="BR16" s="420"/>
      <c r="BS16" s="420"/>
      <c r="BT16" s="420"/>
      <c r="BU16" s="421"/>
      <c r="BV16" s="419">
        <v>4579416</v>
      </c>
      <c r="BW16" s="420"/>
      <c r="BX16" s="420"/>
      <c r="BY16" s="420"/>
      <c r="BZ16" s="420"/>
      <c r="CA16" s="420"/>
      <c r="CB16" s="420"/>
      <c r="CC16" s="421"/>
      <c r="CD16" s="190"/>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7"/>
      <c r="B17" s="531"/>
      <c r="C17" s="532"/>
      <c r="D17" s="532"/>
      <c r="E17" s="532"/>
      <c r="F17" s="532"/>
      <c r="G17" s="532"/>
      <c r="H17" s="532"/>
      <c r="I17" s="532"/>
      <c r="J17" s="532"/>
      <c r="K17" s="533"/>
      <c r="L17" s="191"/>
      <c r="M17" s="494" t="s">
        <v>156</v>
      </c>
      <c r="N17" s="495"/>
      <c r="O17" s="495"/>
      <c r="P17" s="495"/>
      <c r="Q17" s="496"/>
      <c r="R17" s="497" t="s">
        <v>157</v>
      </c>
      <c r="S17" s="498"/>
      <c r="T17" s="498"/>
      <c r="U17" s="498"/>
      <c r="V17" s="499"/>
      <c r="W17" s="500" t="s">
        <v>158</v>
      </c>
      <c r="X17" s="442"/>
      <c r="Y17" s="442"/>
      <c r="Z17" s="442"/>
      <c r="AA17" s="442"/>
      <c r="AB17" s="443"/>
      <c r="AC17" s="395">
        <v>4704</v>
      </c>
      <c r="AD17" s="396"/>
      <c r="AE17" s="396"/>
      <c r="AF17" s="396"/>
      <c r="AG17" s="397"/>
      <c r="AH17" s="395">
        <v>5450</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2746130</v>
      </c>
      <c r="BO17" s="420"/>
      <c r="BP17" s="420"/>
      <c r="BQ17" s="420"/>
      <c r="BR17" s="420"/>
      <c r="BS17" s="420"/>
      <c r="BT17" s="420"/>
      <c r="BU17" s="421"/>
      <c r="BV17" s="419">
        <v>2668950</v>
      </c>
      <c r="BW17" s="420"/>
      <c r="BX17" s="420"/>
      <c r="BY17" s="420"/>
      <c r="BZ17" s="420"/>
      <c r="CA17" s="420"/>
      <c r="CB17" s="420"/>
      <c r="CC17" s="421"/>
      <c r="CD17" s="190"/>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7"/>
      <c r="B18" s="471" t="s">
        <v>160</v>
      </c>
      <c r="C18" s="472"/>
      <c r="D18" s="472"/>
      <c r="E18" s="473"/>
      <c r="F18" s="473"/>
      <c r="G18" s="473"/>
      <c r="H18" s="473"/>
      <c r="I18" s="473"/>
      <c r="J18" s="473"/>
      <c r="K18" s="473"/>
      <c r="L18" s="474">
        <v>38.369999999999997</v>
      </c>
      <c r="M18" s="474"/>
      <c r="N18" s="474"/>
      <c r="O18" s="474"/>
      <c r="P18" s="474"/>
      <c r="Q18" s="474"/>
      <c r="R18" s="475"/>
      <c r="S18" s="475"/>
      <c r="T18" s="475"/>
      <c r="U18" s="475"/>
      <c r="V18" s="476"/>
      <c r="W18" s="490"/>
      <c r="X18" s="491"/>
      <c r="Y18" s="491"/>
      <c r="Z18" s="491"/>
      <c r="AA18" s="491"/>
      <c r="AB18" s="501"/>
      <c r="AC18" s="383">
        <v>55.5</v>
      </c>
      <c r="AD18" s="384"/>
      <c r="AE18" s="384"/>
      <c r="AF18" s="384"/>
      <c r="AG18" s="477"/>
      <c r="AH18" s="383">
        <v>56.3</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4563153</v>
      </c>
      <c r="BO18" s="420"/>
      <c r="BP18" s="420"/>
      <c r="BQ18" s="420"/>
      <c r="BR18" s="420"/>
      <c r="BS18" s="420"/>
      <c r="BT18" s="420"/>
      <c r="BU18" s="421"/>
      <c r="BV18" s="419">
        <v>4656525</v>
      </c>
      <c r="BW18" s="420"/>
      <c r="BX18" s="420"/>
      <c r="BY18" s="420"/>
      <c r="BZ18" s="420"/>
      <c r="CA18" s="420"/>
      <c r="CB18" s="420"/>
      <c r="CC18" s="421"/>
      <c r="CD18" s="190"/>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7"/>
      <c r="B19" s="471" t="s">
        <v>162</v>
      </c>
      <c r="C19" s="472"/>
      <c r="D19" s="472"/>
      <c r="E19" s="473"/>
      <c r="F19" s="473"/>
      <c r="G19" s="473"/>
      <c r="H19" s="473"/>
      <c r="I19" s="473"/>
      <c r="J19" s="473"/>
      <c r="K19" s="473"/>
      <c r="L19" s="479">
        <v>433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6377687</v>
      </c>
      <c r="BO19" s="420"/>
      <c r="BP19" s="420"/>
      <c r="BQ19" s="420"/>
      <c r="BR19" s="420"/>
      <c r="BS19" s="420"/>
      <c r="BT19" s="420"/>
      <c r="BU19" s="421"/>
      <c r="BV19" s="419">
        <v>6291144</v>
      </c>
      <c r="BW19" s="420"/>
      <c r="BX19" s="420"/>
      <c r="BY19" s="420"/>
      <c r="BZ19" s="420"/>
      <c r="CA19" s="420"/>
      <c r="CB19" s="420"/>
      <c r="CC19" s="421"/>
      <c r="CD19" s="190"/>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7"/>
      <c r="B20" s="471" t="s">
        <v>164</v>
      </c>
      <c r="C20" s="472"/>
      <c r="D20" s="472"/>
      <c r="E20" s="473"/>
      <c r="F20" s="473"/>
      <c r="G20" s="473"/>
      <c r="H20" s="473"/>
      <c r="I20" s="473"/>
      <c r="J20" s="473"/>
      <c r="K20" s="473"/>
      <c r="L20" s="479">
        <v>6533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0"/>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7"/>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0"/>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7"/>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6955187</v>
      </c>
      <c r="BO22" s="415"/>
      <c r="BP22" s="415"/>
      <c r="BQ22" s="415"/>
      <c r="BR22" s="415"/>
      <c r="BS22" s="415"/>
      <c r="BT22" s="415"/>
      <c r="BU22" s="416"/>
      <c r="BV22" s="414">
        <v>7454308</v>
      </c>
      <c r="BW22" s="415"/>
      <c r="BX22" s="415"/>
      <c r="BY22" s="415"/>
      <c r="BZ22" s="415"/>
      <c r="CA22" s="415"/>
      <c r="CB22" s="415"/>
      <c r="CC22" s="416"/>
      <c r="CD22" s="190"/>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7"/>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4936685</v>
      </c>
      <c r="BO23" s="420"/>
      <c r="BP23" s="420"/>
      <c r="BQ23" s="420"/>
      <c r="BR23" s="420"/>
      <c r="BS23" s="420"/>
      <c r="BT23" s="420"/>
      <c r="BU23" s="421"/>
      <c r="BV23" s="419">
        <v>5331046</v>
      </c>
      <c r="BW23" s="420"/>
      <c r="BX23" s="420"/>
      <c r="BY23" s="420"/>
      <c r="BZ23" s="420"/>
      <c r="CA23" s="420"/>
      <c r="CB23" s="420"/>
      <c r="CC23" s="421"/>
      <c r="CD23" s="190"/>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7"/>
      <c r="B24" s="435"/>
      <c r="C24" s="436"/>
      <c r="D24" s="437"/>
      <c r="E24" s="392" t="s">
        <v>174</v>
      </c>
      <c r="F24" s="393"/>
      <c r="G24" s="393"/>
      <c r="H24" s="393"/>
      <c r="I24" s="393"/>
      <c r="J24" s="393"/>
      <c r="K24" s="394"/>
      <c r="L24" s="395">
        <v>1</v>
      </c>
      <c r="M24" s="396"/>
      <c r="N24" s="396"/>
      <c r="O24" s="396"/>
      <c r="P24" s="397"/>
      <c r="Q24" s="395">
        <v>7710</v>
      </c>
      <c r="R24" s="396"/>
      <c r="S24" s="396"/>
      <c r="T24" s="396"/>
      <c r="U24" s="396"/>
      <c r="V24" s="397"/>
      <c r="W24" s="454"/>
      <c r="X24" s="436"/>
      <c r="Y24" s="437"/>
      <c r="Z24" s="392" t="s">
        <v>175</v>
      </c>
      <c r="AA24" s="393"/>
      <c r="AB24" s="393"/>
      <c r="AC24" s="393"/>
      <c r="AD24" s="393"/>
      <c r="AE24" s="393"/>
      <c r="AF24" s="393"/>
      <c r="AG24" s="394"/>
      <c r="AH24" s="395">
        <v>183</v>
      </c>
      <c r="AI24" s="396"/>
      <c r="AJ24" s="396"/>
      <c r="AK24" s="396"/>
      <c r="AL24" s="397"/>
      <c r="AM24" s="395">
        <v>517890</v>
      </c>
      <c r="AN24" s="396"/>
      <c r="AO24" s="396"/>
      <c r="AP24" s="396"/>
      <c r="AQ24" s="396"/>
      <c r="AR24" s="397"/>
      <c r="AS24" s="395">
        <v>2830</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3650776</v>
      </c>
      <c r="BO24" s="420"/>
      <c r="BP24" s="420"/>
      <c r="BQ24" s="420"/>
      <c r="BR24" s="420"/>
      <c r="BS24" s="420"/>
      <c r="BT24" s="420"/>
      <c r="BU24" s="421"/>
      <c r="BV24" s="419">
        <v>3817793</v>
      </c>
      <c r="BW24" s="420"/>
      <c r="BX24" s="420"/>
      <c r="BY24" s="420"/>
      <c r="BZ24" s="420"/>
      <c r="CA24" s="420"/>
      <c r="CB24" s="420"/>
      <c r="CC24" s="421"/>
      <c r="CD24" s="190"/>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7"/>
      <c r="B25" s="435"/>
      <c r="C25" s="436"/>
      <c r="D25" s="437"/>
      <c r="E25" s="392" t="s">
        <v>177</v>
      </c>
      <c r="F25" s="393"/>
      <c r="G25" s="393"/>
      <c r="H25" s="393"/>
      <c r="I25" s="393"/>
      <c r="J25" s="393"/>
      <c r="K25" s="394"/>
      <c r="L25" s="395">
        <v>1</v>
      </c>
      <c r="M25" s="396"/>
      <c r="N25" s="396"/>
      <c r="O25" s="396"/>
      <c r="P25" s="397"/>
      <c r="Q25" s="395">
        <v>6030</v>
      </c>
      <c r="R25" s="396"/>
      <c r="S25" s="396"/>
      <c r="T25" s="396"/>
      <c r="U25" s="396"/>
      <c r="V25" s="397"/>
      <c r="W25" s="454"/>
      <c r="X25" s="436"/>
      <c r="Y25" s="437"/>
      <c r="Z25" s="392" t="s">
        <v>178</v>
      </c>
      <c r="AA25" s="393"/>
      <c r="AB25" s="393"/>
      <c r="AC25" s="393"/>
      <c r="AD25" s="393"/>
      <c r="AE25" s="393"/>
      <c r="AF25" s="393"/>
      <c r="AG25" s="394"/>
      <c r="AH25" s="395" t="s">
        <v>141</v>
      </c>
      <c r="AI25" s="396"/>
      <c r="AJ25" s="396"/>
      <c r="AK25" s="396"/>
      <c r="AL25" s="397"/>
      <c r="AM25" s="395" t="s">
        <v>141</v>
      </c>
      <c r="AN25" s="396"/>
      <c r="AO25" s="396"/>
      <c r="AP25" s="396"/>
      <c r="AQ25" s="396"/>
      <c r="AR25" s="397"/>
      <c r="AS25" s="395" t="s">
        <v>141</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t="s">
        <v>141</v>
      </c>
      <c r="BO25" s="415"/>
      <c r="BP25" s="415"/>
      <c r="BQ25" s="415"/>
      <c r="BR25" s="415"/>
      <c r="BS25" s="415"/>
      <c r="BT25" s="415"/>
      <c r="BU25" s="416"/>
      <c r="BV25" s="414">
        <v>1211</v>
      </c>
      <c r="BW25" s="415"/>
      <c r="BX25" s="415"/>
      <c r="BY25" s="415"/>
      <c r="BZ25" s="415"/>
      <c r="CA25" s="415"/>
      <c r="CB25" s="415"/>
      <c r="CC25" s="416"/>
      <c r="CD25" s="190"/>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7"/>
      <c r="B26" s="435"/>
      <c r="C26" s="436"/>
      <c r="D26" s="437"/>
      <c r="E26" s="392" t="s">
        <v>180</v>
      </c>
      <c r="F26" s="393"/>
      <c r="G26" s="393"/>
      <c r="H26" s="393"/>
      <c r="I26" s="393"/>
      <c r="J26" s="393"/>
      <c r="K26" s="394"/>
      <c r="L26" s="395">
        <v>1</v>
      </c>
      <c r="M26" s="396"/>
      <c r="N26" s="396"/>
      <c r="O26" s="396"/>
      <c r="P26" s="397"/>
      <c r="Q26" s="395">
        <v>5530</v>
      </c>
      <c r="R26" s="396"/>
      <c r="S26" s="396"/>
      <c r="T26" s="396"/>
      <c r="U26" s="396"/>
      <c r="V26" s="397"/>
      <c r="W26" s="454"/>
      <c r="X26" s="436"/>
      <c r="Y26" s="437"/>
      <c r="Z26" s="392" t="s">
        <v>181</v>
      </c>
      <c r="AA26" s="430"/>
      <c r="AB26" s="430"/>
      <c r="AC26" s="430"/>
      <c r="AD26" s="430"/>
      <c r="AE26" s="430"/>
      <c r="AF26" s="430"/>
      <c r="AG26" s="431"/>
      <c r="AH26" s="395">
        <v>12</v>
      </c>
      <c r="AI26" s="396"/>
      <c r="AJ26" s="396"/>
      <c r="AK26" s="396"/>
      <c r="AL26" s="397"/>
      <c r="AM26" s="395">
        <v>23328</v>
      </c>
      <c r="AN26" s="396"/>
      <c r="AO26" s="396"/>
      <c r="AP26" s="396"/>
      <c r="AQ26" s="396"/>
      <c r="AR26" s="397"/>
      <c r="AS26" s="395">
        <v>1944</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141</v>
      </c>
      <c r="BO26" s="420"/>
      <c r="BP26" s="420"/>
      <c r="BQ26" s="420"/>
      <c r="BR26" s="420"/>
      <c r="BS26" s="420"/>
      <c r="BT26" s="420"/>
      <c r="BU26" s="421"/>
      <c r="BV26" s="419" t="s">
        <v>141</v>
      </c>
      <c r="BW26" s="420"/>
      <c r="BX26" s="420"/>
      <c r="BY26" s="420"/>
      <c r="BZ26" s="420"/>
      <c r="CA26" s="420"/>
      <c r="CB26" s="420"/>
      <c r="CC26" s="421"/>
      <c r="CD26" s="190"/>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7"/>
      <c r="B27" s="435"/>
      <c r="C27" s="436"/>
      <c r="D27" s="437"/>
      <c r="E27" s="392" t="s">
        <v>183</v>
      </c>
      <c r="F27" s="393"/>
      <c r="G27" s="393"/>
      <c r="H27" s="393"/>
      <c r="I27" s="393"/>
      <c r="J27" s="393"/>
      <c r="K27" s="394"/>
      <c r="L27" s="395">
        <v>1</v>
      </c>
      <c r="M27" s="396"/>
      <c r="N27" s="396"/>
      <c r="O27" s="396"/>
      <c r="P27" s="397"/>
      <c r="Q27" s="395">
        <v>3450</v>
      </c>
      <c r="R27" s="396"/>
      <c r="S27" s="396"/>
      <c r="T27" s="396"/>
      <c r="U27" s="396"/>
      <c r="V27" s="397"/>
      <c r="W27" s="454"/>
      <c r="X27" s="436"/>
      <c r="Y27" s="437"/>
      <c r="Z27" s="392" t="s">
        <v>184</v>
      </c>
      <c r="AA27" s="393"/>
      <c r="AB27" s="393"/>
      <c r="AC27" s="393"/>
      <c r="AD27" s="393"/>
      <c r="AE27" s="393"/>
      <c r="AF27" s="393"/>
      <c r="AG27" s="394"/>
      <c r="AH27" s="395" t="s">
        <v>141</v>
      </c>
      <c r="AI27" s="396"/>
      <c r="AJ27" s="396"/>
      <c r="AK27" s="396"/>
      <c r="AL27" s="397"/>
      <c r="AM27" s="395" t="s">
        <v>141</v>
      </c>
      <c r="AN27" s="396"/>
      <c r="AO27" s="396"/>
      <c r="AP27" s="396"/>
      <c r="AQ27" s="396"/>
      <c r="AR27" s="397"/>
      <c r="AS27" s="395" t="s">
        <v>141</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141</v>
      </c>
      <c r="BO27" s="423"/>
      <c r="BP27" s="423"/>
      <c r="BQ27" s="423"/>
      <c r="BR27" s="423"/>
      <c r="BS27" s="423"/>
      <c r="BT27" s="423"/>
      <c r="BU27" s="424"/>
      <c r="BV27" s="422" t="s">
        <v>141</v>
      </c>
      <c r="BW27" s="423"/>
      <c r="BX27" s="423"/>
      <c r="BY27" s="423"/>
      <c r="BZ27" s="423"/>
      <c r="CA27" s="423"/>
      <c r="CB27" s="423"/>
      <c r="CC27" s="424"/>
      <c r="CD27" s="192"/>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7"/>
      <c r="B28" s="435"/>
      <c r="C28" s="436"/>
      <c r="D28" s="437"/>
      <c r="E28" s="392" t="s">
        <v>186</v>
      </c>
      <c r="F28" s="393"/>
      <c r="G28" s="393"/>
      <c r="H28" s="393"/>
      <c r="I28" s="393"/>
      <c r="J28" s="393"/>
      <c r="K28" s="394"/>
      <c r="L28" s="395">
        <v>1</v>
      </c>
      <c r="M28" s="396"/>
      <c r="N28" s="396"/>
      <c r="O28" s="396"/>
      <c r="P28" s="397"/>
      <c r="Q28" s="395">
        <v>2620</v>
      </c>
      <c r="R28" s="396"/>
      <c r="S28" s="396"/>
      <c r="T28" s="396"/>
      <c r="U28" s="396"/>
      <c r="V28" s="397"/>
      <c r="W28" s="454"/>
      <c r="X28" s="436"/>
      <c r="Y28" s="437"/>
      <c r="Z28" s="392" t="s">
        <v>187</v>
      </c>
      <c r="AA28" s="393"/>
      <c r="AB28" s="393"/>
      <c r="AC28" s="393"/>
      <c r="AD28" s="393"/>
      <c r="AE28" s="393"/>
      <c r="AF28" s="393"/>
      <c r="AG28" s="394"/>
      <c r="AH28" s="395" t="s">
        <v>141</v>
      </c>
      <c r="AI28" s="396"/>
      <c r="AJ28" s="396"/>
      <c r="AK28" s="396"/>
      <c r="AL28" s="397"/>
      <c r="AM28" s="395" t="s">
        <v>141</v>
      </c>
      <c r="AN28" s="396"/>
      <c r="AO28" s="396"/>
      <c r="AP28" s="396"/>
      <c r="AQ28" s="396"/>
      <c r="AR28" s="397"/>
      <c r="AS28" s="395" t="s">
        <v>141</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1188353</v>
      </c>
      <c r="BO28" s="415"/>
      <c r="BP28" s="415"/>
      <c r="BQ28" s="415"/>
      <c r="BR28" s="415"/>
      <c r="BS28" s="415"/>
      <c r="BT28" s="415"/>
      <c r="BU28" s="416"/>
      <c r="BV28" s="414">
        <v>1024965</v>
      </c>
      <c r="BW28" s="415"/>
      <c r="BX28" s="415"/>
      <c r="BY28" s="415"/>
      <c r="BZ28" s="415"/>
      <c r="CA28" s="415"/>
      <c r="CB28" s="415"/>
      <c r="CC28" s="416"/>
      <c r="CD28" s="190"/>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7"/>
      <c r="B29" s="435"/>
      <c r="C29" s="436"/>
      <c r="D29" s="437"/>
      <c r="E29" s="392" t="s">
        <v>189</v>
      </c>
      <c r="F29" s="393"/>
      <c r="G29" s="393"/>
      <c r="H29" s="393"/>
      <c r="I29" s="393"/>
      <c r="J29" s="393"/>
      <c r="K29" s="394"/>
      <c r="L29" s="395">
        <v>10</v>
      </c>
      <c r="M29" s="396"/>
      <c r="N29" s="396"/>
      <c r="O29" s="396"/>
      <c r="P29" s="397"/>
      <c r="Q29" s="395">
        <v>2370</v>
      </c>
      <c r="R29" s="396"/>
      <c r="S29" s="396"/>
      <c r="T29" s="396"/>
      <c r="U29" s="396"/>
      <c r="V29" s="397"/>
      <c r="W29" s="455"/>
      <c r="X29" s="456"/>
      <c r="Y29" s="457"/>
      <c r="Z29" s="392" t="s">
        <v>190</v>
      </c>
      <c r="AA29" s="393"/>
      <c r="AB29" s="393"/>
      <c r="AC29" s="393"/>
      <c r="AD29" s="393"/>
      <c r="AE29" s="393"/>
      <c r="AF29" s="393"/>
      <c r="AG29" s="394"/>
      <c r="AH29" s="395">
        <v>183</v>
      </c>
      <c r="AI29" s="396"/>
      <c r="AJ29" s="396"/>
      <c r="AK29" s="396"/>
      <c r="AL29" s="397"/>
      <c r="AM29" s="395">
        <v>517890</v>
      </c>
      <c r="AN29" s="396"/>
      <c r="AO29" s="396"/>
      <c r="AP29" s="396"/>
      <c r="AQ29" s="396"/>
      <c r="AR29" s="397"/>
      <c r="AS29" s="395">
        <v>2830</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2379</v>
      </c>
      <c r="BO29" s="420"/>
      <c r="BP29" s="420"/>
      <c r="BQ29" s="420"/>
      <c r="BR29" s="420"/>
      <c r="BS29" s="420"/>
      <c r="BT29" s="420"/>
      <c r="BU29" s="421"/>
      <c r="BV29" s="419">
        <v>2378</v>
      </c>
      <c r="BW29" s="420"/>
      <c r="BX29" s="420"/>
      <c r="BY29" s="420"/>
      <c r="BZ29" s="420"/>
      <c r="CA29" s="420"/>
      <c r="CB29" s="420"/>
      <c r="CC29" s="421"/>
      <c r="CD29" s="192"/>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7"/>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1249820</v>
      </c>
      <c r="BO30" s="423"/>
      <c r="BP30" s="423"/>
      <c r="BQ30" s="423"/>
      <c r="BR30" s="423"/>
      <c r="BS30" s="423"/>
      <c r="BT30" s="423"/>
      <c r="BU30" s="424"/>
      <c r="BV30" s="422">
        <v>1096973</v>
      </c>
      <c r="BW30" s="423"/>
      <c r="BX30" s="423"/>
      <c r="BY30" s="423"/>
      <c r="BZ30" s="423"/>
      <c r="CA30" s="423"/>
      <c r="CB30" s="423"/>
      <c r="CC30" s="4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0"/>
    </row>
    <row r="33" spans="1:113" ht="13.5" customHeight="1" x14ac:dyDescent="0.15">
      <c r="A33" s="177"/>
      <c r="B33" s="201"/>
      <c r="C33" s="371" t="s">
        <v>199</v>
      </c>
      <c r="D33" s="371"/>
      <c r="E33" s="370" t="s">
        <v>200</v>
      </c>
      <c r="F33" s="370"/>
      <c r="G33" s="370"/>
      <c r="H33" s="370"/>
      <c r="I33" s="370"/>
      <c r="J33" s="370"/>
      <c r="K33" s="370"/>
      <c r="L33" s="370"/>
      <c r="M33" s="370"/>
      <c r="N33" s="370"/>
      <c r="O33" s="370"/>
      <c r="P33" s="370"/>
      <c r="Q33" s="370"/>
      <c r="R33" s="370"/>
      <c r="S33" s="370"/>
      <c r="T33" s="202"/>
      <c r="U33" s="371" t="s">
        <v>199</v>
      </c>
      <c r="V33" s="371"/>
      <c r="W33" s="370" t="s">
        <v>200</v>
      </c>
      <c r="X33" s="370"/>
      <c r="Y33" s="370"/>
      <c r="Z33" s="370"/>
      <c r="AA33" s="370"/>
      <c r="AB33" s="370"/>
      <c r="AC33" s="370"/>
      <c r="AD33" s="370"/>
      <c r="AE33" s="370"/>
      <c r="AF33" s="370"/>
      <c r="AG33" s="370"/>
      <c r="AH33" s="370"/>
      <c r="AI33" s="370"/>
      <c r="AJ33" s="370"/>
      <c r="AK33" s="370"/>
      <c r="AL33" s="202"/>
      <c r="AM33" s="371" t="s">
        <v>199</v>
      </c>
      <c r="AN33" s="371"/>
      <c r="AO33" s="370" t="s">
        <v>200</v>
      </c>
      <c r="AP33" s="370"/>
      <c r="AQ33" s="370"/>
      <c r="AR33" s="370"/>
      <c r="AS33" s="370"/>
      <c r="AT33" s="370"/>
      <c r="AU33" s="370"/>
      <c r="AV33" s="370"/>
      <c r="AW33" s="370"/>
      <c r="AX33" s="370"/>
      <c r="AY33" s="370"/>
      <c r="AZ33" s="370"/>
      <c r="BA33" s="370"/>
      <c r="BB33" s="370"/>
      <c r="BC33" s="370"/>
      <c r="BD33" s="203"/>
      <c r="BE33" s="370" t="s">
        <v>201</v>
      </c>
      <c r="BF33" s="370"/>
      <c r="BG33" s="370" t="s">
        <v>202</v>
      </c>
      <c r="BH33" s="370"/>
      <c r="BI33" s="370"/>
      <c r="BJ33" s="370"/>
      <c r="BK33" s="370"/>
      <c r="BL33" s="370"/>
      <c r="BM33" s="370"/>
      <c r="BN33" s="370"/>
      <c r="BO33" s="370"/>
      <c r="BP33" s="370"/>
      <c r="BQ33" s="370"/>
      <c r="BR33" s="370"/>
      <c r="BS33" s="370"/>
      <c r="BT33" s="370"/>
      <c r="BU33" s="370"/>
      <c r="BV33" s="203"/>
      <c r="BW33" s="371" t="s">
        <v>201</v>
      </c>
      <c r="BX33" s="371"/>
      <c r="BY33" s="370" t="s">
        <v>203</v>
      </c>
      <c r="BZ33" s="370"/>
      <c r="CA33" s="370"/>
      <c r="CB33" s="370"/>
      <c r="CC33" s="370"/>
      <c r="CD33" s="370"/>
      <c r="CE33" s="370"/>
      <c r="CF33" s="370"/>
      <c r="CG33" s="370"/>
      <c r="CH33" s="370"/>
      <c r="CI33" s="370"/>
      <c r="CJ33" s="370"/>
      <c r="CK33" s="370"/>
      <c r="CL33" s="370"/>
      <c r="CM33" s="370"/>
      <c r="CN33" s="202"/>
      <c r="CO33" s="371" t="s">
        <v>199</v>
      </c>
      <c r="CP33" s="371"/>
      <c r="CQ33" s="370" t="s">
        <v>204</v>
      </c>
      <c r="CR33" s="370"/>
      <c r="CS33" s="370"/>
      <c r="CT33" s="370"/>
      <c r="CU33" s="370"/>
      <c r="CV33" s="370"/>
      <c r="CW33" s="370"/>
      <c r="CX33" s="370"/>
      <c r="CY33" s="370"/>
      <c r="CZ33" s="370"/>
      <c r="DA33" s="370"/>
      <c r="DB33" s="370"/>
      <c r="DC33" s="370"/>
      <c r="DD33" s="370"/>
      <c r="DE33" s="370"/>
      <c r="DF33" s="202"/>
      <c r="DG33" s="369" t="s">
        <v>205</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77"/>
      <c r="BE34" s="367">
        <f>IF(BG34="","",MAX(C34:D43,U34:V43,AM34:AN43)+1)</f>
        <v>7</v>
      </c>
      <c r="BF34" s="367"/>
      <c r="BG34" s="368" t="str">
        <f>IF('各会計、関係団体の財政状況及び健全化判断比率'!B33="","",'各会計、関係団体の財政状況及び健全化判断比率'!B33)</f>
        <v>漁業集落排水事業特別会計</v>
      </c>
      <c r="BH34" s="368"/>
      <c r="BI34" s="368"/>
      <c r="BJ34" s="368"/>
      <c r="BK34" s="368"/>
      <c r="BL34" s="368"/>
      <c r="BM34" s="368"/>
      <c r="BN34" s="368"/>
      <c r="BO34" s="368"/>
      <c r="BP34" s="368"/>
      <c r="BQ34" s="368"/>
      <c r="BR34" s="368"/>
      <c r="BS34" s="368"/>
      <c r="BT34" s="368"/>
      <c r="BU34" s="368"/>
      <c r="BV34" s="177"/>
      <c r="BW34" s="367">
        <f>IF(BY34="","",MAX(C34:D43,U34:V43,AM34:AN43,BE34:BF43)+1)</f>
        <v>8</v>
      </c>
      <c r="BX34" s="367"/>
      <c r="BY34" s="368" t="str">
        <f>IF('各会計、関係団体の財政状況及び健全化判断比率'!B68="","",'各会計、関係団体の財政状況及び健全化判断比率'!B68)</f>
        <v>知多南部消防組合</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9</v>
      </c>
      <c r="BX35" s="367"/>
      <c r="BY35" s="368" t="str">
        <f>IF('各会計、関係団体の財政状況及び健全化判断比率'!B69="","",'各会計、関係団体の財政状況及び健全化判断比率'!B69)</f>
        <v>知多南部衛生組合</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10</v>
      </c>
      <c r="BX36" s="367"/>
      <c r="BY36" s="368" t="str">
        <f>IF('各会計、関係団体の財政状況及び健全化判断比率'!B70="","",'各会計、関係団体の財政状況及び健全化判断比率'!B70)</f>
        <v xml:space="preserve">愛知県市町村職員退職手当組合 </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f t="shared" si="4"/>
        <v>5</v>
      </c>
      <c r="V37" s="367"/>
      <c r="W37" s="368" t="str">
        <f>IF('各会計、関係団体の財政状況及び健全化判断比率'!B31="","",'各会計、関係団体の財政状況及び健全化判断比率'!B31)</f>
        <v>師崎港駐車場事業特別会計</v>
      </c>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11</v>
      </c>
      <c r="BX37" s="367"/>
      <c r="BY37" s="368" t="str">
        <f>IF('各会計、関係団体の財政状況及び健全化判断比率'!B71="","",'各会計、関係団体の財政状況及び健全化判断比率'!B71)</f>
        <v>愛知県後期高齢者医療広域連合（一般会計）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12</v>
      </c>
      <c r="BX38" s="367"/>
      <c r="BY38" s="368" t="str">
        <f>IF('各会計、関係団体の財政状況及び健全化判断比率'!B72="","",'各会計、関係団体の財政状況及び健全化判断比率'!B72)</f>
        <v>愛知県後期高齢者医療広域連合（後期高齢者医療特別会計）</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13</v>
      </c>
      <c r="BX39" s="367"/>
      <c r="BY39" s="368" t="str">
        <f>IF('各会計、関係団体の財政状況及び健全化判断比率'!B73="","",'各会計、関係団体の財政状況及び健全化判断比率'!B73)</f>
        <v>知多南部広域環境組合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PdgPioJmQ5Qji0xnl/UBjI6cFvbKG5+W2+nrHke4z1n8tFS9/7Wml8pqasPMKAYuzNqiDQMQgQ40e5swXRh5g==" saltValue="9PVIfJ7nJYx2F9gqaaWw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563</v>
      </c>
      <c r="D34" s="1151"/>
      <c r="E34" s="1152"/>
      <c r="F34" s="32">
        <v>17.55</v>
      </c>
      <c r="G34" s="33">
        <v>13.82</v>
      </c>
      <c r="H34" s="33">
        <v>14.44</v>
      </c>
      <c r="I34" s="33">
        <v>14.52</v>
      </c>
      <c r="J34" s="34">
        <v>14.99</v>
      </c>
      <c r="K34" s="22"/>
      <c r="L34" s="22"/>
      <c r="M34" s="22"/>
      <c r="N34" s="22"/>
      <c r="O34" s="22"/>
      <c r="P34" s="22"/>
    </row>
    <row r="35" spans="1:16" ht="39" customHeight="1" x14ac:dyDescent="0.15">
      <c r="A35" s="22"/>
      <c r="B35" s="35"/>
      <c r="C35" s="1145" t="s">
        <v>564</v>
      </c>
      <c r="D35" s="1146"/>
      <c r="E35" s="1147"/>
      <c r="F35" s="36">
        <v>4.93</v>
      </c>
      <c r="G35" s="37">
        <v>6.46</v>
      </c>
      <c r="H35" s="37">
        <v>5.24</v>
      </c>
      <c r="I35" s="37">
        <v>5.65</v>
      </c>
      <c r="J35" s="38">
        <v>7.31</v>
      </c>
      <c r="K35" s="22"/>
      <c r="L35" s="22"/>
      <c r="M35" s="22"/>
      <c r="N35" s="22"/>
      <c r="O35" s="22"/>
      <c r="P35" s="22"/>
    </row>
    <row r="36" spans="1:16" ht="39" customHeight="1" x14ac:dyDescent="0.15">
      <c r="A36" s="22"/>
      <c r="B36" s="35"/>
      <c r="C36" s="1145" t="s">
        <v>565</v>
      </c>
      <c r="D36" s="1146"/>
      <c r="E36" s="1147"/>
      <c r="F36" s="36">
        <v>1.26</v>
      </c>
      <c r="G36" s="37">
        <v>1.31</v>
      </c>
      <c r="H36" s="37">
        <v>1.8</v>
      </c>
      <c r="I36" s="37">
        <v>1.83</v>
      </c>
      <c r="J36" s="38">
        <v>1.28</v>
      </c>
      <c r="K36" s="22"/>
      <c r="L36" s="22"/>
      <c r="M36" s="22"/>
      <c r="N36" s="22"/>
      <c r="O36" s="22"/>
      <c r="P36" s="22"/>
    </row>
    <row r="37" spans="1:16" ht="39" customHeight="1" x14ac:dyDescent="0.15">
      <c r="A37" s="22"/>
      <c r="B37" s="35"/>
      <c r="C37" s="1145" t="s">
        <v>566</v>
      </c>
      <c r="D37" s="1146"/>
      <c r="E37" s="1147"/>
      <c r="F37" s="36">
        <v>0.46</v>
      </c>
      <c r="G37" s="37">
        <v>0.43</v>
      </c>
      <c r="H37" s="37">
        <v>0.56999999999999995</v>
      </c>
      <c r="I37" s="37">
        <v>2.39</v>
      </c>
      <c r="J37" s="38">
        <v>0.43</v>
      </c>
      <c r="K37" s="22"/>
      <c r="L37" s="22"/>
      <c r="M37" s="22"/>
      <c r="N37" s="22"/>
      <c r="O37" s="22"/>
      <c r="P37" s="22"/>
    </row>
    <row r="38" spans="1:16" ht="39" customHeight="1" x14ac:dyDescent="0.15">
      <c r="A38" s="22"/>
      <c r="B38" s="35"/>
      <c r="C38" s="1145" t="s">
        <v>567</v>
      </c>
      <c r="D38" s="1146"/>
      <c r="E38" s="1147"/>
      <c r="F38" s="36">
        <v>0.18</v>
      </c>
      <c r="G38" s="37">
        <v>0.16</v>
      </c>
      <c r="H38" s="37">
        <v>0.16</v>
      </c>
      <c r="I38" s="37">
        <v>0.06</v>
      </c>
      <c r="J38" s="38">
        <v>0.31</v>
      </c>
      <c r="K38" s="22"/>
      <c r="L38" s="22"/>
      <c r="M38" s="22"/>
      <c r="N38" s="22"/>
      <c r="O38" s="22"/>
      <c r="P38" s="22"/>
    </row>
    <row r="39" spans="1:16" ht="39" customHeight="1" x14ac:dyDescent="0.15">
      <c r="A39" s="22"/>
      <c r="B39" s="35"/>
      <c r="C39" s="1145" t="s">
        <v>568</v>
      </c>
      <c r="D39" s="1146"/>
      <c r="E39" s="1147"/>
      <c r="F39" s="36">
        <v>0.44</v>
      </c>
      <c r="G39" s="37">
        <v>0.3</v>
      </c>
      <c r="H39" s="37">
        <v>0.28999999999999998</v>
      </c>
      <c r="I39" s="37">
        <v>0.53</v>
      </c>
      <c r="J39" s="38">
        <v>0.27</v>
      </c>
      <c r="K39" s="22"/>
      <c r="L39" s="22"/>
      <c r="M39" s="22"/>
      <c r="N39" s="22"/>
      <c r="O39" s="22"/>
      <c r="P39" s="22"/>
    </row>
    <row r="40" spans="1:16" ht="39" customHeight="1" x14ac:dyDescent="0.15">
      <c r="A40" s="22"/>
      <c r="B40" s="35"/>
      <c r="C40" s="1145" t="s">
        <v>569</v>
      </c>
      <c r="D40" s="1146"/>
      <c r="E40" s="1147"/>
      <c r="F40" s="36">
        <v>0.05</v>
      </c>
      <c r="G40" s="37">
        <v>0.1</v>
      </c>
      <c r="H40" s="37">
        <v>0.03</v>
      </c>
      <c r="I40" s="37">
        <v>0.04</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Y/2DkVx3GLnUTReGzWXQN+YA5D2Rk07DTkxWbC4XbNnSThVU63I4A7eVcmtCwvAxB7KyZFAeyX0qRfxpfOL2Q==" saltValue="dUqTW9OtT50f3Hi711C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85" zoomScaleNormal="85"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527</v>
      </c>
      <c r="L45" s="60">
        <v>551</v>
      </c>
      <c r="M45" s="60">
        <v>602</v>
      </c>
      <c r="N45" s="60">
        <v>630</v>
      </c>
      <c r="O45" s="61">
        <v>678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15</v>
      </c>
      <c r="F48" s="1155"/>
      <c r="G48" s="1155"/>
      <c r="H48" s="1155"/>
      <c r="I48" s="1155"/>
      <c r="J48" s="1156"/>
      <c r="K48" s="63">
        <v>59</v>
      </c>
      <c r="L48" s="64">
        <v>59</v>
      </c>
      <c r="M48" s="64">
        <v>61</v>
      </c>
      <c r="N48" s="64">
        <v>63</v>
      </c>
      <c r="O48" s="65">
        <v>63</v>
      </c>
      <c r="P48" s="48"/>
      <c r="Q48" s="48"/>
      <c r="R48" s="48"/>
      <c r="S48" s="48"/>
      <c r="T48" s="48"/>
      <c r="U48" s="48"/>
    </row>
    <row r="49" spans="1:21" ht="30.75" customHeight="1" x14ac:dyDescent="0.15">
      <c r="A49" s="48"/>
      <c r="B49" s="1178"/>
      <c r="C49" s="1179"/>
      <c r="D49" s="62"/>
      <c r="E49" s="1155" t="s">
        <v>16</v>
      </c>
      <c r="F49" s="1155"/>
      <c r="G49" s="1155"/>
      <c r="H49" s="1155"/>
      <c r="I49" s="1155"/>
      <c r="J49" s="1156"/>
      <c r="K49" s="63">
        <v>78</v>
      </c>
      <c r="L49" s="64">
        <v>80</v>
      </c>
      <c r="M49" s="64">
        <v>70</v>
      </c>
      <c r="N49" s="64">
        <v>28</v>
      </c>
      <c r="O49" s="65">
        <v>25</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457</v>
      </c>
      <c r="L52" s="64">
        <v>453</v>
      </c>
      <c r="M52" s="64">
        <v>461</v>
      </c>
      <c r="N52" s="64">
        <v>467</v>
      </c>
      <c r="O52" s="65">
        <v>472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208</v>
      </c>
      <c r="L53" s="69">
        <v>238</v>
      </c>
      <c r="M53" s="69">
        <v>273</v>
      </c>
      <c r="N53" s="69">
        <v>255</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591</v>
      </c>
      <c r="L58" s="84" t="s">
        <v>591</v>
      </c>
      <c r="M58" s="84" t="s">
        <v>591</v>
      </c>
      <c r="N58" s="84" t="s">
        <v>591</v>
      </c>
      <c r="O58" s="85" t="s">
        <v>591</v>
      </c>
    </row>
    <row r="59" spans="1:21" ht="31.5" customHeight="1" x14ac:dyDescent="0.15">
      <c r="B59" s="1163"/>
      <c r="C59" s="1164"/>
      <c r="D59" s="1170" t="s">
        <v>28</v>
      </c>
      <c r="E59" s="1171"/>
      <c r="F59" s="1171"/>
      <c r="G59" s="1171"/>
      <c r="H59" s="1171"/>
      <c r="I59" s="1171"/>
      <c r="J59" s="1172"/>
      <c r="K59" s="86" t="s">
        <v>591</v>
      </c>
      <c r="L59" s="87" t="s">
        <v>591</v>
      </c>
      <c r="M59" s="87" t="s">
        <v>591</v>
      </c>
      <c r="N59" s="87" t="s">
        <v>591</v>
      </c>
      <c r="O59" s="88" t="s">
        <v>591</v>
      </c>
    </row>
    <row r="60" spans="1:21" ht="31.5" customHeight="1" thickBot="1" x14ac:dyDescent="0.2">
      <c r="B60" s="1165"/>
      <c r="C60" s="1166"/>
      <c r="D60" s="1173" t="s">
        <v>29</v>
      </c>
      <c r="E60" s="1174"/>
      <c r="F60" s="1174"/>
      <c r="G60" s="1174"/>
      <c r="H60" s="1174"/>
      <c r="I60" s="1174"/>
      <c r="J60" s="1175"/>
      <c r="K60" s="89" t="s">
        <v>591</v>
      </c>
      <c r="L60" s="90" t="s">
        <v>591</v>
      </c>
      <c r="M60" s="90" t="s">
        <v>591</v>
      </c>
      <c r="N60" s="90" t="s">
        <v>591</v>
      </c>
      <c r="O60" s="91" t="s">
        <v>591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HcLrWpAEs7EhqK9jPt+gHkMkXnvA8a0uEOazjG5Jxx8GENqogmoJyFiB/cFmw1lUuU78Z2OpGroIo3jR3w4Qw==" saltValue="x/t1ijGWCB3SFljaXdvzk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96" t="s">
        <v>32</v>
      </c>
      <c r="C41" s="1197"/>
      <c r="D41" s="105"/>
      <c r="E41" s="1198" t="s">
        <v>33</v>
      </c>
      <c r="F41" s="1198"/>
      <c r="G41" s="1198"/>
      <c r="H41" s="1199"/>
      <c r="I41" s="351">
        <v>6716</v>
      </c>
      <c r="J41" s="352">
        <v>6782</v>
      </c>
      <c r="K41" s="352">
        <v>7321</v>
      </c>
      <c r="L41" s="352">
        <v>7454</v>
      </c>
      <c r="M41" s="353">
        <v>6955</v>
      </c>
    </row>
    <row r="42" spans="2:13" ht="27.75" customHeight="1" x14ac:dyDescent="0.15">
      <c r="B42" s="1186"/>
      <c r="C42" s="1187"/>
      <c r="D42" s="106"/>
      <c r="E42" s="1190" t="s">
        <v>34</v>
      </c>
      <c r="F42" s="1190"/>
      <c r="G42" s="1190"/>
      <c r="H42" s="1191"/>
      <c r="I42" s="354">
        <v>5</v>
      </c>
      <c r="J42" s="355">
        <v>4</v>
      </c>
      <c r="K42" s="355">
        <v>2</v>
      </c>
      <c r="L42" s="355">
        <v>1</v>
      </c>
      <c r="M42" s="356" t="s">
        <v>514</v>
      </c>
    </row>
    <row r="43" spans="2:13" ht="27.75" customHeight="1" x14ac:dyDescent="0.15">
      <c r="B43" s="1186"/>
      <c r="C43" s="1187"/>
      <c r="D43" s="106"/>
      <c r="E43" s="1190" t="s">
        <v>35</v>
      </c>
      <c r="F43" s="1190"/>
      <c r="G43" s="1190"/>
      <c r="H43" s="1191"/>
      <c r="I43" s="354">
        <v>615</v>
      </c>
      <c r="J43" s="355">
        <v>576</v>
      </c>
      <c r="K43" s="355">
        <v>574</v>
      </c>
      <c r="L43" s="355">
        <v>580</v>
      </c>
      <c r="M43" s="356">
        <v>580</v>
      </c>
    </row>
    <row r="44" spans="2:13" ht="27.75" customHeight="1" x14ac:dyDescent="0.15">
      <c r="B44" s="1186"/>
      <c r="C44" s="1187"/>
      <c r="D44" s="106"/>
      <c r="E44" s="1190" t="s">
        <v>36</v>
      </c>
      <c r="F44" s="1190"/>
      <c r="G44" s="1190"/>
      <c r="H44" s="1191"/>
      <c r="I44" s="354">
        <v>249</v>
      </c>
      <c r="J44" s="355">
        <v>243</v>
      </c>
      <c r="K44" s="355">
        <v>437</v>
      </c>
      <c r="L44" s="355">
        <v>1317</v>
      </c>
      <c r="M44" s="356">
        <v>2387</v>
      </c>
    </row>
    <row r="45" spans="2:13" ht="27.75" customHeight="1" x14ac:dyDescent="0.15">
      <c r="B45" s="1186"/>
      <c r="C45" s="1187"/>
      <c r="D45" s="106"/>
      <c r="E45" s="1190" t="s">
        <v>37</v>
      </c>
      <c r="F45" s="1190"/>
      <c r="G45" s="1190"/>
      <c r="H45" s="1191"/>
      <c r="I45" s="354">
        <v>2170</v>
      </c>
      <c r="J45" s="355">
        <v>2280</v>
      </c>
      <c r="K45" s="355">
        <v>2182</v>
      </c>
      <c r="L45" s="355">
        <v>2184</v>
      </c>
      <c r="M45" s="356">
        <v>2084</v>
      </c>
    </row>
    <row r="46" spans="2:13" ht="27.75" customHeight="1" x14ac:dyDescent="0.15">
      <c r="B46" s="1186"/>
      <c r="C46" s="1187"/>
      <c r="D46" s="107"/>
      <c r="E46" s="1190" t="s">
        <v>38</v>
      </c>
      <c r="F46" s="1190"/>
      <c r="G46" s="1190"/>
      <c r="H46" s="1191"/>
      <c r="I46" s="354" t="s">
        <v>514</v>
      </c>
      <c r="J46" s="355" t="s">
        <v>514</v>
      </c>
      <c r="K46" s="355" t="s">
        <v>514</v>
      </c>
      <c r="L46" s="355" t="s">
        <v>514</v>
      </c>
      <c r="M46" s="356" t="s">
        <v>514</v>
      </c>
    </row>
    <row r="47" spans="2:13" ht="27.75" customHeight="1" x14ac:dyDescent="0.15">
      <c r="B47" s="1186"/>
      <c r="C47" s="1187"/>
      <c r="D47" s="108"/>
      <c r="E47" s="1200" t="s">
        <v>39</v>
      </c>
      <c r="F47" s="1201"/>
      <c r="G47" s="1201"/>
      <c r="H47" s="1202"/>
      <c r="I47" s="354" t="s">
        <v>514</v>
      </c>
      <c r="J47" s="355" t="s">
        <v>514</v>
      </c>
      <c r="K47" s="355" t="s">
        <v>514</v>
      </c>
      <c r="L47" s="355" t="s">
        <v>514</v>
      </c>
      <c r="M47" s="356" t="s">
        <v>514</v>
      </c>
    </row>
    <row r="48" spans="2:13" ht="27.75" customHeight="1" x14ac:dyDescent="0.15">
      <c r="B48" s="1186"/>
      <c r="C48" s="1187"/>
      <c r="D48" s="106"/>
      <c r="E48" s="1190" t="s">
        <v>40</v>
      </c>
      <c r="F48" s="1190"/>
      <c r="G48" s="1190"/>
      <c r="H48" s="1191"/>
      <c r="I48" s="354" t="s">
        <v>514</v>
      </c>
      <c r="J48" s="355" t="s">
        <v>514</v>
      </c>
      <c r="K48" s="355" t="s">
        <v>514</v>
      </c>
      <c r="L48" s="355" t="s">
        <v>514</v>
      </c>
      <c r="M48" s="356" t="s">
        <v>514</v>
      </c>
    </row>
    <row r="49" spans="2:13" ht="27.75" customHeight="1" x14ac:dyDescent="0.15">
      <c r="B49" s="1188"/>
      <c r="C49" s="1189"/>
      <c r="D49" s="106"/>
      <c r="E49" s="1190" t="s">
        <v>41</v>
      </c>
      <c r="F49" s="1190"/>
      <c r="G49" s="1190"/>
      <c r="H49" s="1191"/>
      <c r="I49" s="354" t="s">
        <v>514</v>
      </c>
      <c r="J49" s="355" t="s">
        <v>514</v>
      </c>
      <c r="K49" s="355" t="s">
        <v>514</v>
      </c>
      <c r="L49" s="355" t="s">
        <v>514</v>
      </c>
      <c r="M49" s="356" t="s">
        <v>514</v>
      </c>
    </row>
    <row r="50" spans="2:13" ht="27.75" customHeight="1" x14ac:dyDescent="0.15">
      <c r="B50" s="1184" t="s">
        <v>42</v>
      </c>
      <c r="C50" s="1185"/>
      <c r="D50" s="109"/>
      <c r="E50" s="1190" t="s">
        <v>43</v>
      </c>
      <c r="F50" s="1190"/>
      <c r="G50" s="1190"/>
      <c r="H50" s="1191"/>
      <c r="I50" s="354">
        <v>3427</v>
      </c>
      <c r="J50" s="355">
        <v>3052</v>
      </c>
      <c r="K50" s="355">
        <v>2830</v>
      </c>
      <c r="L50" s="355">
        <v>2822</v>
      </c>
      <c r="M50" s="356">
        <v>3264</v>
      </c>
    </row>
    <row r="51" spans="2:13" ht="27.75" customHeight="1" x14ac:dyDescent="0.15">
      <c r="B51" s="1186"/>
      <c r="C51" s="1187"/>
      <c r="D51" s="106"/>
      <c r="E51" s="1190" t="s">
        <v>44</v>
      </c>
      <c r="F51" s="1190"/>
      <c r="G51" s="1190"/>
      <c r="H51" s="1191"/>
      <c r="I51" s="354" t="s">
        <v>514</v>
      </c>
      <c r="J51" s="355" t="s">
        <v>514</v>
      </c>
      <c r="K51" s="355" t="s">
        <v>514</v>
      </c>
      <c r="L51" s="355" t="s">
        <v>514</v>
      </c>
      <c r="M51" s="356" t="s">
        <v>514</v>
      </c>
    </row>
    <row r="52" spans="2:13" ht="27.75" customHeight="1" x14ac:dyDescent="0.15">
      <c r="B52" s="1188"/>
      <c r="C52" s="1189"/>
      <c r="D52" s="106"/>
      <c r="E52" s="1190" t="s">
        <v>45</v>
      </c>
      <c r="F52" s="1190"/>
      <c r="G52" s="1190"/>
      <c r="H52" s="1191"/>
      <c r="I52" s="354">
        <v>5552</v>
      </c>
      <c r="J52" s="355">
        <v>5546</v>
      </c>
      <c r="K52" s="355">
        <v>6283</v>
      </c>
      <c r="L52" s="355">
        <v>6407</v>
      </c>
      <c r="M52" s="356">
        <v>6168</v>
      </c>
    </row>
    <row r="53" spans="2:13" ht="27.75" customHeight="1" thickBot="1" x14ac:dyDescent="0.2">
      <c r="B53" s="1192" t="s">
        <v>46</v>
      </c>
      <c r="C53" s="1193"/>
      <c r="D53" s="110"/>
      <c r="E53" s="1194" t="s">
        <v>47</v>
      </c>
      <c r="F53" s="1194"/>
      <c r="G53" s="1194"/>
      <c r="H53" s="1195"/>
      <c r="I53" s="357">
        <v>776</v>
      </c>
      <c r="J53" s="358">
        <v>1287</v>
      </c>
      <c r="K53" s="358">
        <v>1404</v>
      </c>
      <c r="L53" s="358">
        <v>2307</v>
      </c>
      <c r="M53" s="359">
        <v>2574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7CI9sADOE/0iK0dSJw0bsK7yLeoWeQHKEz72fWz2gp9GZwxD+HsBRkElqpt8AHY3WasFI7U2XoUoyjhf4EjA==" saltValue="ij1+U0nmFyidAozluW+w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978</v>
      </c>
      <c r="G55" s="122">
        <v>1025</v>
      </c>
      <c r="H55" s="123">
        <v>1188</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1185</v>
      </c>
      <c r="G57" s="127">
        <v>1097</v>
      </c>
      <c r="H57" s="128">
        <v>1250</v>
      </c>
    </row>
    <row r="58" spans="2:8" ht="45.75" customHeight="1" x14ac:dyDescent="0.15">
      <c r="B58" s="129"/>
      <c r="C58" s="1203" t="s">
        <v>585</v>
      </c>
      <c r="D58" s="1204"/>
      <c r="E58" s="1205"/>
      <c r="F58" s="360">
        <v>821</v>
      </c>
      <c r="G58" s="360">
        <v>588</v>
      </c>
      <c r="H58" s="361">
        <v>588</v>
      </c>
    </row>
    <row r="59" spans="2:8" ht="45.75" customHeight="1" x14ac:dyDescent="0.15">
      <c r="B59" s="129"/>
      <c r="C59" s="1203" t="s">
        <v>586</v>
      </c>
      <c r="D59" s="1204"/>
      <c r="E59" s="1205"/>
      <c r="F59" s="360">
        <v>290</v>
      </c>
      <c r="G59" s="360">
        <v>434</v>
      </c>
      <c r="H59" s="361">
        <v>584</v>
      </c>
    </row>
    <row r="60" spans="2:8" ht="45.75" customHeight="1" x14ac:dyDescent="0.15">
      <c r="B60" s="129"/>
      <c r="C60" s="1203" t="s">
        <v>587</v>
      </c>
      <c r="D60" s="1204"/>
      <c r="E60" s="1205"/>
      <c r="F60" s="360">
        <v>50</v>
      </c>
      <c r="G60" s="360">
        <v>50</v>
      </c>
      <c r="H60" s="361">
        <v>50</v>
      </c>
    </row>
    <row r="61" spans="2:8" ht="45.75" customHeight="1" x14ac:dyDescent="0.15">
      <c r="B61" s="129"/>
      <c r="C61" s="1203" t="s">
        <v>588</v>
      </c>
      <c r="D61" s="1204"/>
      <c r="E61" s="1205"/>
      <c r="F61" s="360">
        <v>24</v>
      </c>
      <c r="G61" s="360">
        <v>24</v>
      </c>
      <c r="H61" s="361">
        <v>24</v>
      </c>
    </row>
    <row r="62" spans="2:8" ht="45.75" customHeight="1" thickBot="1" x14ac:dyDescent="0.2">
      <c r="B62" s="130"/>
      <c r="C62" s="1206" t="s">
        <v>589</v>
      </c>
      <c r="D62" s="1207"/>
      <c r="E62" s="1208"/>
      <c r="F62" s="362" t="s">
        <v>590</v>
      </c>
      <c r="G62" s="362">
        <v>2</v>
      </c>
      <c r="H62" s="363">
        <v>4</v>
      </c>
    </row>
    <row r="63" spans="2:8" ht="52.5" customHeight="1" thickBot="1" x14ac:dyDescent="0.2">
      <c r="B63" s="131"/>
      <c r="C63" s="1209" t="s">
        <v>53</v>
      </c>
      <c r="D63" s="1209"/>
      <c r="E63" s="1210"/>
      <c r="F63" s="132">
        <v>2165</v>
      </c>
      <c r="G63" s="132">
        <v>2124</v>
      </c>
      <c r="H63" s="133">
        <v>2441</v>
      </c>
    </row>
    <row r="64" spans="2:8" x14ac:dyDescent="0.15"/>
  </sheetData>
  <sheetProtection algorithmName="SHA-512" hashValue="Bl4uJglMVmvdh1TRpP2qgXScAHDs7+x7hJY3UA6v6H6pAPUDldeK/qh8nSwSWuzI8tbWXxw2jgvnR8zRFXiHGg==" saltValue="PfrN1XgrEStRfmLEpFwv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552</v>
      </c>
      <c r="G2" s="147"/>
      <c r="H2" s="148"/>
    </row>
    <row r="3" spans="1:8" x14ac:dyDescent="0.15">
      <c r="A3" s="144" t="s">
        <v>545</v>
      </c>
      <c r="B3" s="149"/>
      <c r="C3" s="150"/>
      <c r="D3" s="151">
        <v>45054</v>
      </c>
      <c r="E3" s="152"/>
      <c r="F3" s="153">
        <v>98507</v>
      </c>
      <c r="G3" s="154"/>
      <c r="H3" s="155"/>
    </row>
    <row r="4" spans="1:8" x14ac:dyDescent="0.15">
      <c r="A4" s="156"/>
      <c r="B4" s="157"/>
      <c r="C4" s="158"/>
      <c r="D4" s="159">
        <v>21230</v>
      </c>
      <c r="E4" s="160"/>
      <c r="F4" s="161">
        <v>47567</v>
      </c>
      <c r="G4" s="162"/>
      <c r="H4" s="163"/>
    </row>
    <row r="5" spans="1:8" x14ac:dyDescent="0.15">
      <c r="A5" s="144" t="s">
        <v>547</v>
      </c>
      <c r="B5" s="149"/>
      <c r="C5" s="150"/>
      <c r="D5" s="151">
        <v>44452</v>
      </c>
      <c r="E5" s="152"/>
      <c r="F5" s="153">
        <v>113347</v>
      </c>
      <c r="G5" s="154"/>
      <c r="H5" s="155"/>
    </row>
    <row r="6" spans="1:8" x14ac:dyDescent="0.15">
      <c r="A6" s="156"/>
      <c r="B6" s="157"/>
      <c r="C6" s="158"/>
      <c r="D6" s="159">
        <v>17948</v>
      </c>
      <c r="E6" s="160"/>
      <c r="F6" s="161">
        <v>58728</v>
      </c>
      <c r="G6" s="162"/>
      <c r="H6" s="163"/>
    </row>
    <row r="7" spans="1:8" x14ac:dyDescent="0.15">
      <c r="A7" s="144" t="s">
        <v>548</v>
      </c>
      <c r="B7" s="149"/>
      <c r="C7" s="150"/>
      <c r="D7" s="151">
        <v>75271</v>
      </c>
      <c r="E7" s="152"/>
      <c r="F7" s="153">
        <v>125418</v>
      </c>
      <c r="G7" s="154"/>
      <c r="H7" s="155"/>
    </row>
    <row r="8" spans="1:8" x14ac:dyDescent="0.15">
      <c r="A8" s="156"/>
      <c r="B8" s="157"/>
      <c r="C8" s="158"/>
      <c r="D8" s="159">
        <v>37290</v>
      </c>
      <c r="E8" s="160"/>
      <c r="F8" s="161">
        <v>60445</v>
      </c>
      <c r="G8" s="162"/>
      <c r="H8" s="163"/>
    </row>
    <row r="9" spans="1:8" x14ac:dyDescent="0.15">
      <c r="A9" s="144" t="s">
        <v>549</v>
      </c>
      <c r="B9" s="149"/>
      <c r="C9" s="150"/>
      <c r="D9" s="151">
        <v>79300</v>
      </c>
      <c r="E9" s="152"/>
      <c r="F9" s="153">
        <v>108384</v>
      </c>
      <c r="G9" s="154"/>
      <c r="H9" s="155"/>
    </row>
    <row r="10" spans="1:8" x14ac:dyDescent="0.15">
      <c r="A10" s="156"/>
      <c r="B10" s="157"/>
      <c r="C10" s="158"/>
      <c r="D10" s="159">
        <v>16494</v>
      </c>
      <c r="E10" s="160"/>
      <c r="F10" s="161">
        <v>51153</v>
      </c>
      <c r="G10" s="162"/>
      <c r="H10" s="163"/>
    </row>
    <row r="11" spans="1:8" x14ac:dyDescent="0.15">
      <c r="A11" s="144" t="s">
        <v>550</v>
      </c>
      <c r="B11" s="149"/>
      <c r="C11" s="150"/>
      <c r="D11" s="151">
        <v>50996</v>
      </c>
      <c r="E11" s="152"/>
      <c r="F11" s="153">
        <v>80959</v>
      </c>
      <c r="G11" s="154"/>
      <c r="H11" s="155"/>
    </row>
    <row r="12" spans="1:8" x14ac:dyDescent="0.15">
      <c r="A12" s="156"/>
      <c r="B12" s="157"/>
      <c r="C12" s="164"/>
      <c r="D12" s="159">
        <v>14446</v>
      </c>
      <c r="E12" s="160"/>
      <c r="F12" s="161">
        <v>43928</v>
      </c>
      <c r="G12" s="162"/>
      <c r="H12" s="163"/>
    </row>
    <row r="13" spans="1:8" x14ac:dyDescent="0.15">
      <c r="A13" s="144"/>
      <c r="B13" s="149"/>
      <c r="C13" s="165"/>
      <c r="D13" s="166">
        <v>59015</v>
      </c>
      <c r="E13" s="167"/>
      <c r="F13" s="168">
        <v>105323</v>
      </c>
      <c r="G13" s="169"/>
      <c r="H13" s="155"/>
    </row>
    <row r="14" spans="1:8" x14ac:dyDescent="0.15">
      <c r="A14" s="156"/>
      <c r="B14" s="157"/>
      <c r="C14" s="158"/>
      <c r="D14" s="159">
        <v>21482</v>
      </c>
      <c r="E14" s="160"/>
      <c r="F14" s="161">
        <v>52364</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4.93</v>
      </c>
      <c r="C19" s="170">
        <f>ROUND(VALUE(SUBSTITUTE(実質収支比率等に係る経年分析!G$48,"▲","-")),2)</f>
        <v>6.47</v>
      </c>
      <c r="D19" s="170">
        <f>ROUND(VALUE(SUBSTITUTE(実質収支比率等に係る経年分析!H$48,"▲","-")),2)</f>
        <v>5.25</v>
      </c>
      <c r="E19" s="170">
        <f>ROUND(VALUE(SUBSTITUTE(実質収支比率等に係る経年分析!I$48,"▲","-")),2)</f>
        <v>5.66</v>
      </c>
      <c r="F19" s="170">
        <f>ROUND(VALUE(SUBSTITUTE(実質収支比率等に係る経年分析!J$48,"▲","-")),2)</f>
        <v>7.32</v>
      </c>
    </row>
    <row r="20" spans="1:11" x14ac:dyDescent="0.15">
      <c r="A20" s="170" t="s">
        <v>57</v>
      </c>
      <c r="B20" s="170">
        <f>ROUND(VALUE(SUBSTITUTE(実質収支比率等に係る経年分析!F$47,"▲","-")),2)</f>
        <v>27.05</v>
      </c>
      <c r="C20" s="170">
        <f>ROUND(VALUE(SUBSTITUTE(実質収支比率等に係る経年分析!G$47,"▲","-")),2)</f>
        <v>19.29</v>
      </c>
      <c r="D20" s="170">
        <f>ROUND(VALUE(SUBSTITUTE(実質収支比率等に係る経年分析!H$47,"▲","-")),2)</f>
        <v>19.059999999999999</v>
      </c>
      <c r="E20" s="170">
        <f>ROUND(VALUE(SUBSTITUTE(実質収支比率等に係る経年分析!I$47,"▲","-")),2)</f>
        <v>18.77</v>
      </c>
      <c r="F20" s="170">
        <f>ROUND(VALUE(SUBSTITUTE(実質収支比率等に係る経年分析!J$47,"▲","-")),2)</f>
        <v>22.6</v>
      </c>
    </row>
    <row r="21" spans="1:11" x14ac:dyDescent="0.15">
      <c r="A21" s="170" t="s">
        <v>58</v>
      </c>
      <c r="B21" s="170">
        <f>IF(ISNUMBER(VALUE(SUBSTITUTE(実質収支比率等に係る経年分析!F$49,"▲","-"))),ROUND(VALUE(SUBSTITUTE(実質収支比率等に係る経年分析!F$49,"▲","-")),2),NA())</f>
        <v>-7.51</v>
      </c>
      <c r="C21" s="170">
        <f>IF(ISNUMBER(VALUE(SUBSTITUTE(実質収支比率等に係る経年分析!G$49,"▲","-"))),ROUND(VALUE(SUBSTITUTE(実質収支比率等に係る経年分析!G$49,"▲","-")),2),NA())</f>
        <v>-6.63</v>
      </c>
      <c r="D21" s="170">
        <f>IF(ISNUMBER(VALUE(SUBSTITUTE(実質収支比率等に係る経年分析!H$49,"▲","-"))),ROUND(VALUE(SUBSTITUTE(実質収支比率等に係る経年分析!H$49,"▲","-")),2),NA())</f>
        <v>-0.16</v>
      </c>
      <c r="E21" s="170">
        <f>IF(ISNUMBER(VALUE(SUBSTITUTE(実質収支比率等に係る経年分析!I$49,"▲","-"))),ROUND(VALUE(SUBSTITUTE(実質収支比率等に係る経年分析!I$49,"▲","-")),2),NA())</f>
        <v>1.59</v>
      </c>
      <c r="F21" s="170">
        <f>IF(ISNUMBER(VALUE(SUBSTITUTE(実質収支比率等に係る経年分析!J$49,"▲","-"))),ROUND(VALUE(SUBSTITUTE(実質収支比率等に係る経年分析!J$49,"▲","-")),2),NA())</f>
        <v>4.55</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0.05</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0.03</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0.04</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0.04</v>
      </c>
    </row>
    <row r="31" spans="1:11" x14ac:dyDescent="0.15">
      <c r="A31" s="171" t="str">
        <f>IF(連結実質赤字比率に係る赤字・黒字の構成分析!C$39="",NA(),連結実質赤字比率に係る赤字・黒字の構成分析!C$39)</f>
        <v>師崎港駐車場事業特別会計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0.44</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0.28999999999999998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0.53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0.27</v>
      </c>
    </row>
    <row r="32" spans="1:11" x14ac:dyDescent="0.15">
      <c r="A32" s="171" t="str">
        <f>IF(連結実質赤字比率に係る赤字・黒字の構成分析!C$38="",NA(),連結実質赤字比率に係る赤字・黒字の構成分析!C$38)</f>
        <v>漁業集落排水事業特別会計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0.18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0.16</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0.31</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0.46</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0.56999999999999995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2.39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0.43</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1.26</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1.31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1.8</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1.83</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1.28</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4.93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6.46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5.24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5.65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7.31</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17.55</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13.82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14.44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14.52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14.99</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457</v>
      </c>
      <c r="E42" s="172"/>
      <c r="F42" s="172"/>
      <c r="G42" s="172">
        <f>'実質公債費比率（分子）の構造'!L$52</f>
        <v>453</v>
      </c>
      <c r="H42" s="172"/>
      <c r="I42" s="172"/>
      <c r="J42" s="172">
        <f>'実質公債費比率（分子）の構造'!M$52</f>
        <v>461</v>
      </c>
      <c r="K42" s="172"/>
      <c r="L42" s="172"/>
      <c r="M42" s="172">
        <f>'実質公債費比率（分子）の構造'!N$52</f>
        <v>467</v>
      </c>
      <c r="N42" s="172"/>
      <c r="O42" s="172"/>
      <c r="P42" s="172">
        <f>'実質公債費比率（分子）の構造'!O$52</f>
        <v>472</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1</v>
      </c>
      <c r="C44" s="172"/>
      <c r="D44" s="172"/>
      <c r="E44" s="172">
        <f>'実質公債費比率（分子）の構造'!L$50</f>
        <v>1</v>
      </c>
      <c r="F44" s="172"/>
      <c r="G44" s="172"/>
      <c r="H44" s="172">
        <f>'実質公債費比率（分子）の構造'!M$50</f>
        <v>1</v>
      </c>
      <c r="I44" s="172"/>
      <c r="J44" s="172"/>
      <c r="K44" s="172">
        <f>'実質公債費比率（分子）の構造'!N$50</f>
        <v>1</v>
      </c>
      <c r="L44" s="172"/>
      <c r="M44" s="172"/>
      <c r="N44" s="172">
        <f>'実質公債費比率（分子）の構造'!O$50</f>
        <v>1</v>
      </c>
      <c r="O44" s="172"/>
      <c r="P44" s="172"/>
    </row>
    <row r="45" spans="1:16" x14ac:dyDescent="0.15">
      <c r="A45" s="172" t="s">
        <v>68</v>
      </c>
      <c r="B45" s="172">
        <f>'実質公債費比率（分子）の構造'!K$49</f>
        <v>78</v>
      </c>
      <c r="C45" s="172"/>
      <c r="D45" s="172"/>
      <c r="E45" s="172">
        <f>'実質公債費比率（分子）の構造'!L$49</f>
        <v>80</v>
      </c>
      <c r="F45" s="172"/>
      <c r="G45" s="172"/>
      <c r="H45" s="172">
        <f>'実質公債費比率（分子）の構造'!M$49</f>
        <v>70</v>
      </c>
      <c r="I45" s="172"/>
      <c r="J45" s="172"/>
      <c r="K45" s="172">
        <f>'実質公債費比率（分子）の構造'!N$49</f>
        <v>28</v>
      </c>
      <c r="L45" s="172"/>
      <c r="M45" s="172"/>
      <c r="N45" s="172">
        <f>'実質公債費比率（分子）の構造'!O$49</f>
        <v>25</v>
      </c>
      <c r="O45" s="172"/>
      <c r="P45" s="172"/>
    </row>
    <row r="46" spans="1:16" x14ac:dyDescent="0.15">
      <c r="A46" s="172" t="s">
        <v>69</v>
      </c>
      <c r="B46" s="172">
        <f>'実質公債費比率（分子）の構造'!K$48</f>
        <v>59</v>
      </c>
      <c r="C46" s="172"/>
      <c r="D46" s="172"/>
      <c r="E46" s="172">
        <f>'実質公債費比率（分子）の構造'!L$48</f>
        <v>59</v>
      </c>
      <c r="F46" s="172"/>
      <c r="G46" s="172"/>
      <c r="H46" s="172">
        <f>'実質公債費比率（分子）の構造'!M$48</f>
        <v>61</v>
      </c>
      <c r="I46" s="172"/>
      <c r="J46" s="172"/>
      <c r="K46" s="172">
        <f>'実質公債費比率（分子）の構造'!N$48</f>
        <v>63</v>
      </c>
      <c r="L46" s="172"/>
      <c r="M46" s="172"/>
      <c r="N46" s="172">
        <f>'実質公債費比率（分子）の構造'!O$48</f>
        <v>63</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527</v>
      </c>
      <c r="C49" s="172"/>
      <c r="D49" s="172"/>
      <c r="E49" s="172">
        <f>'実質公債費比率（分子）の構造'!L$45</f>
        <v>551</v>
      </c>
      <c r="F49" s="172"/>
      <c r="G49" s="172"/>
      <c r="H49" s="172">
        <f>'実質公債費比率（分子）の構造'!M$45</f>
        <v>602</v>
      </c>
      <c r="I49" s="172"/>
      <c r="J49" s="172"/>
      <c r="K49" s="172">
        <f>'実質公債費比率（分子）の構造'!N$45</f>
        <v>630</v>
      </c>
      <c r="L49" s="172"/>
      <c r="M49" s="172"/>
      <c r="N49" s="172">
        <f>'実質公債費比率（分子）の構造'!O$45</f>
        <v>678</v>
      </c>
      <c r="O49" s="172"/>
      <c r="P49" s="172"/>
    </row>
    <row r="50" spans="1:16" x14ac:dyDescent="0.15">
      <c r="A50" s="172" t="s">
        <v>73</v>
      </c>
      <c r="B50" s="172" t="e">
        <f>NA()</f>
        <v>#N/A</v>
      </c>
      <c r="C50" s="172">
        <f>IF(ISNUMBER('実質公債費比率（分子）の構造'!K$53),'実質公債費比率（分子）の構造'!K$53,NA())</f>
        <v>208</v>
      </c>
      <c r="D50" s="172" t="e">
        <f>NA()</f>
        <v>#N/A</v>
      </c>
      <c r="E50" s="172" t="e">
        <f>NA()</f>
        <v>#N/A</v>
      </c>
      <c r="F50" s="172">
        <f>IF(ISNUMBER('実質公債費比率（分子）の構造'!L$53),'実質公債費比率（分子）の構造'!L$53,NA())</f>
        <v>238</v>
      </c>
      <c r="G50" s="172" t="e">
        <f>NA()</f>
        <v>#N/A</v>
      </c>
      <c r="H50" s="172" t="e">
        <f>NA()</f>
        <v>#N/A</v>
      </c>
      <c r="I50" s="172">
        <f>IF(ISNUMBER('実質公債費比率（分子）の構造'!M$53),'実質公債費比率（分子）の構造'!M$53,NA())</f>
        <v>273</v>
      </c>
      <c r="J50" s="172" t="e">
        <f>NA()</f>
        <v>#N/A</v>
      </c>
      <c r="K50" s="172" t="e">
        <f>NA()</f>
        <v>#N/A</v>
      </c>
      <c r="L50" s="172">
        <f>IF(ISNUMBER('実質公債費比率（分子）の構造'!N$53),'実質公債費比率（分子）の構造'!N$53,NA())</f>
        <v>255</v>
      </c>
      <c r="M50" s="172" t="e">
        <f>NA()</f>
        <v>#N/A</v>
      </c>
      <c r="N50" s="172" t="e">
        <f>NA()</f>
        <v>#N/A</v>
      </c>
      <c r="O50" s="172">
        <f>IF(ISNUMBER('実質公債費比率（分子）の構造'!O$53),'実質公債費比率（分子）の構造'!O$53,NA())</f>
        <v>295</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5552</v>
      </c>
      <c r="E56" s="171"/>
      <c r="F56" s="171"/>
      <c r="G56" s="171">
        <f>'将来負担比率（分子）の構造'!J$52</f>
        <v>5546</v>
      </c>
      <c r="H56" s="171"/>
      <c r="I56" s="171"/>
      <c r="J56" s="171">
        <f>'将来負担比率（分子）の構造'!K$52</f>
        <v>6283</v>
      </c>
      <c r="K56" s="171"/>
      <c r="L56" s="171"/>
      <c r="M56" s="171">
        <f>'将来負担比率（分子）の構造'!L$52</f>
        <v>6407</v>
      </c>
      <c r="N56" s="171"/>
      <c r="O56" s="171"/>
      <c r="P56" s="171">
        <f>'将来負担比率（分子）の構造'!M$52</f>
        <v>6168</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3427</v>
      </c>
      <c r="E58" s="171"/>
      <c r="F58" s="171"/>
      <c r="G58" s="171">
        <f>'将来負担比率（分子）の構造'!J$50</f>
        <v>3052</v>
      </c>
      <c r="H58" s="171"/>
      <c r="I58" s="171"/>
      <c r="J58" s="171">
        <f>'将来負担比率（分子）の構造'!K$50</f>
        <v>2830</v>
      </c>
      <c r="K58" s="171"/>
      <c r="L58" s="171"/>
      <c r="M58" s="171">
        <f>'将来負担比率（分子）の構造'!L$50</f>
        <v>2822</v>
      </c>
      <c r="N58" s="171"/>
      <c r="O58" s="171"/>
      <c r="P58" s="171">
        <f>'将来負担比率（分子）の構造'!M$50</f>
        <v>3264</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2170</v>
      </c>
      <c r="C62" s="171"/>
      <c r="D62" s="171"/>
      <c r="E62" s="171">
        <f>'将来負担比率（分子）の構造'!J$45</f>
        <v>2280</v>
      </c>
      <c r="F62" s="171"/>
      <c r="G62" s="171"/>
      <c r="H62" s="171">
        <f>'将来負担比率（分子）の構造'!K$45</f>
        <v>2182</v>
      </c>
      <c r="I62" s="171"/>
      <c r="J62" s="171"/>
      <c r="K62" s="171">
        <f>'将来負担比率（分子）の構造'!L$45</f>
        <v>2184</v>
      </c>
      <c r="L62" s="171"/>
      <c r="M62" s="171"/>
      <c r="N62" s="171">
        <f>'将来負担比率（分子）の構造'!M$45</f>
        <v>2084</v>
      </c>
      <c r="O62" s="171"/>
      <c r="P62" s="171"/>
    </row>
    <row r="63" spans="1:16" x14ac:dyDescent="0.15">
      <c r="A63" s="171" t="s">
        <v>36</v>
      </c>
      <c r="B63" s="171">
        <f>'将来負担比率（分子）の構造'!I$44</f>
        <v>249</v>
      </c>
      <c r="C63" s="171"/>
      <c r="D63" s="171"/>
      <c r="E63" s="171">
        <f>'将来負担比率（分子）の構造'!J$44</f>
        <v>243</v>
      </c>
      <c r="F63" s="171"/>
      <c r="G63" s="171"/>
      <c r="H63" s="171">
        <f>'将来負担比率（分子）の構造'!K$44</f>
        <v>437</v>
      </c>
      <c r="I63" s="171"/>
      <c r="J63" s="171"/>
      <c r="K63" s="171">
        <f>'将来負担比率（分子）の構造'!L$44</f>
        <v>1317</v>
      </c>
      <c r="L63" s="171"/>
      <c r="M63" s="171"/>
      <c r="N63" s="171">
        <f>'将来負担比率（分子）の構造'!M$44</f>
        <v>2387</v>
      </c>
      <c r="O63" s="171"/>
      <c r="P63" s="171"/>
    </row>
    <row r="64" spans="1:16" x14ac:dyDescent="0.15">
      <c r="A64" s="171" t="s">
        <v>35</v>
      </c>
      <c r="B64" s="171">
        <f>'将来負担比率（分子）の構造'!I$43</f>
        <v>615</v>
      </c>
      <c r="C64" s="171"/>
      <c r="D64" s="171"/>
      <c r="E64" s="171">
        <f>'将来負担比率（分子）の構造'!J$43</f>
        <v>576</v>
      </c>
      <c r="F64" s="171"/>
      <c r="G64" s="171"/>
      <c r="H64" s="171">
        <f>'将来負担比率（分子）の構造'!K$43</f>
        <v>574</v>
      </c>
      <c r="I64" s="171"/>
      <c r="J64" s="171"/>
      <c r="K64" s="171">
        <f>'将来負担比率（分子）の構造'!L$43</f>
        <v>580</v>
      </c>
      <c r="L64" s="171"/>
      <c r="M64" s="171"/>
      <c r="N64" s="171">
        <f>'将来負担比率（分子）の構造'!M$43</f>
        <v>580</v>
      </c>
      <c r="O64" s="171"/>
      <c r="P64" s="171"/>
    </row>
    <row r="65" spans="1:16" x14ac:dyDescent="0.15">
      <c r="A65" s="171" t="s">
        <v>34</v>
      </c>
      <c r="B65" s="171">
        <f>'将来負担比率（分子）の構造'!I$42</f>
        <v>5</v>
      </c>
      <c r="C65" s="171"/>
      <c r="D65" s="171"/>
      <c r="E65" s="171">
        <f>'将来負担比率（分子）の構造'!J$42</f>
        <v>4</v>
      </c>
      <c r="F65" s="171"/>
      <c r="G65" s="171"/>
      <c r="H65" s="171">
        <f>'将来負担比率（分子）の構造'!K$42</f>
        <v>2</v>
      </c>
      <c r="I65" s="171"/>
      <c r="J65" s="171"/>
      <c r="K65" s="171">
        <f>'将来負担比率（分子）の構造'!L$42</f>
        <v>1</v>
      </c>
      <c r="L65" s="171"/>
      <c r="M65" s="171"/>
      <c r="N65" s="171" t="str">
        <f>'将来負担比率（分子）の構造'!M$42</f>
        <v>-</v>
      </c>
      <c r="O65" s="171"/>
      <c r="P65" s="171"/>
    </row>
    <row r="66" spans="1:16" x14ac:dyDescent="0.15">
      <c r="A66" s="171" t="s">
        <v>33</v>
      </c>
      <c r="B66" s="171">
        <f>'将来負担比率（分子）の構造'!I$41</f>
        <v>6716</v>
      </c>
      <c r="C66" s="171"/>
      <c r="D66" s="171"/>
      <c r="E66" s="171">
        <f>'将来負担比率（分子）の構造'!J$41</f>
        <v>6782</v>
      </c>
      <c r="F66" s="171"/>
      <c r="G66" s="171"/>
      <c r="H66" s="171">
        <f>'将来負担比率（分子）の構造'!K$41</f>
        <v>7321</v>
      </c>
      <c r="I66" s="171"/>
      <c r="J66" s="171"/>
      <c r="K66" s="171">
        <f>'将来負担比率（分子）の構造'!L$41</f>
        <v>7454</v>
      </c>
      <c r="L66" s="171"/>
      <c r="M66" s="171"/>
      <c r="N66" s="171">
        <f>'将来負担比率（分子）の構造'!M$41</f>
        <v>6955</v>
      </c>
      <c r="O66" s="171"/>
      <c r="P66" s="171"/>
    </row>
    <row r="67" spans="1:16" x14ac:dyDescent="0.15">
      <c r="A67" s="171" t="s">
        <v>77</v>
      </c>
      <c r="B67" s="171" t="e">
        <f>NA()</f>
        <v>#N/A</v>
      </c>
      <c r="C67" s="171">
        <f>IF(ISNUMBER('将来負担比率（分子）の構造'!I$53), IF('将来負担比率（分子）の構造'!I$53 &lt; 0, 0, '将来負担比率（分子）の構造'!I$53), NA())</f>
        <v>776</v>
      </c>
      <c r="D67" s="171" t="e">
        <f>NA()</f>
        <v>#N/A</v>
      </c>
      <c r="E67" s="171" t="e">
        <f>NA()</f>
        <v>#N/A</v>
      </c>
      <c r="F67" s="171">
        <f>IF(ISNUMBER('将来負担比率（分子）の構造'!J$53), IF('将来負担比率（分子）の構造'!J$53 &lt; 0, 0, '将来負担比率（分子）の構造'!J$53), NA())</f>
        <v>1287</v>
      </c>
      <c r="G67" s="171" t="e">
        <f>NA()</f>
        <v>#N/A</v>
      </c>
      <c r="H67" s="171" t="e">
        <f>NA()</f>
        <v>#N/A</v>
      </c>
      <c r="I67" s="171">
        <f>IF(ISNUMBER('将来負担比率（分子）の構造'!K$53), IF('将来負担比率（分子）の構造'!K$53 &lt; 0, 0, '将来負担比率（分子）の構造'!K$53), NA())</f>
        <v>1404</v>
      </c>
      <c r="J67" s="171" t="e">
        <f>NA()</f>
        <v>#N/A</v>
      </c>
      <c r="K67" s="171" t="e">
        <f>NA()</f>
        <v>#N/A</v>
      </c>
      <c r="L67" s="171">
        <f>IF(ISNUMBER('将来負担比率（分子）の構造'!L$53), IF('将来負担比率（分子）の構造'!L$53 &lt; 0, 0, '将来負担比率（分子）の構造'!L$53), NA())</f>
        <v>2307</v>
      </c>
      <c r="M67" s="171" t="e">
        <f>NA()</f>
        <v>#N/A</v>
      </c>
      <c r="N67" s="171" t="e">
        <f>NA()</f>
        <v>#N/A</v>
      </c>
      <c r="O67" s="171">
        <f>IF(ISNUMBER('将来負担比率（分子）の構造'!M$53), IF('将来負担比率（分子）の構造'!M$53 &lt; 0, 0, '将来負担比率（分子）の構造'!M$53), NA())</f>
        <v>2574</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978</v>
      </c>
      <c r="C72" s="175">
        <f>基金残高に係る経年分析!G55</f>
        <v>1025</v>
      </c>
      <c r="D72" s="175">
        <f>基金残高に係る経年分析!H55</f>
        <v>1188</v>
      </c>
    </row>
    <row r="73" spans="1:16" x14ac:dyDescent="0.15">
      <c r="A73" s="174" t="s">
        <v>80</v>
      </c>
      <c r="B73" s="175">
        <f>基金残高に係る経年分析!F56</f>
        <v>2</v>
      </c>
      <c r="C73" s="175">
        <f>基金残高に係る経年分析!G56</f>
        <v>2</v>
      </c>
      <c r="D73" s="175">
        <f>基金残高に係る経年分析!H56</f>
        <v>2</v>
      </c>
    </row>
    <row r="74" spans="1:16" x14ac:dyDescent="0.15">
      <c r="A74" s="174" t="s">
        <v>81</v>
      </c>
      <c r="B74" s="175">
        <f>基金残高に係る経年分析!F57</f>
        <v>1185</v>
      </c>
      <c r="C74" s="175">
        <f>基金残高に係る経年分析!G57</f>
        <v>1097</v>
      </c>
      <c r="D74" s="175">
        <f>基金残高に係る経年分析!H57</f>
        <v>1250</v>
      </c>
    </row>
  </sheetData>
  <sheetProtection algorithmName="SHA-512" hashValue="Q53szhPUWNmHEDHBJvMxAbfbBQRruw4IB2vSI8JtB3/FAMbqbhR+jDD08f4NqZERiCCnYB+FSraRnTyqJ+mshQ==" saltValue="STGaUeMNX2o/t2c6bcar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215</v>
      </c>
      <c r="DI1" s="718"/>
      <c r="DJ1" s="718"/>
      <c r="DK1" s="718"/>
      <c r="DL1" s="718"/>
      <c r="DM1" s="718"/>
      <c r="DN1" s="719"/>
      <c r="DO1" s="210"/>
      <c r="DP1" s="717" t="s">
        <v>216</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2181284</v>
      </c>
      <c r="S5" s="674"/>
      <c r="T5" s="674"/>
      <c r="U5" s="674"/>
      <c r="V5" s="674"/>
      <c r="W5" s="674"/>
      <c r="X5" s="674"/>
      <c r="Y5" s="702"/>
      <c r="Z5" s="715">
        <v>25.5</v>
      </c>
      <c r="AA5" s="715"/>
      <c r="AB5" s="715"/>
      <c r="AC5" s="715"/>
      <c r="AD5" s="716">
        <v>2181284</v>
      </c>
      <c r="AE5" s="716"/>
      <c r="AF5" s="716"/>
      <c r="AG5" s="716"/>
      <c r="AH5" s="716"/>
      <c r="AI5" s="716"/>
      <c r="AJ5" s="716"/>
      <c r="AK5" s="716"/>
      <c r="AL5" s="703">
        <v>41.8</v>
      </c>
      <c r="AM5" s="686"/>
      <c r="AN5" s="686"/>
      <c r="AO5" s="704"/>
      <c r="AP5" s="676" t="s">
        <v>229</v>
      </c>
      <c r="AQ5" s="677"/>
      <c r="AR5" s="677"/>
      <c r="AS5" s="677"/>
      <c r="AT5" s="677"/>
      <c r="AU5" s="677"/>
      <c r="AV5" s="677"/>
      <c r="AW5" s="677"/>
      <c r="AX5" s="677"/>
      <c r="AY5" s="677"/>
      <c r="AZ5" s="677"/>
      <c r="BA5" s="677"/>
      <c r="BB5" s="677"/>
      <c r="BC5" s="677"/>
      <c r="BD5" s="677"/>
      <c r="BE5" s="677"/>
      <c r="BF5" s="678"/>
      <c r="BG5" s="627">
        <v>2167259</v>
      </c>
      <c r="BH5" s="628"/>
      <c r="BI5" s="628"/>
      <c r="BJ5" s="628"/>
      <c r="BK5" s="628"/>
      <c r="BL5" s="628"/>
      <c r="BM5" s="628"/>
      <c r="BN5" s="629"/>
      <c r="BO5" s="663">
        <v>99.4</v>
      </c>
      <c r="BP5" s="663"/>
      <c r="BQ5" s="663"/>
      <c r="BR5" s="663"/>
      <c r="BS5" s="664">
        <v>77882</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82867</v>
      </c>
      <c r="S6" s="628"/>
      <c r="T6" s="628"/>
      <c r="U6" s="628"/>
      <c r="V6" s="628"/>
      <c r="W6" s="628"/>
      <c r="X6" s="628"/>
      <c r="Y6" s="629"/>
      <c r="Z6" s="663">
        <v>1</v>
      </c>
      <c r="AA6" s="663"/>
      <c r="AB6" s="663"/>
      <c r="AC6" s="663"/>
      <c r="AD6" s="664">
        <v>82867</v>
      </c>
      <c r="AE6" s="664"/>
      <c r="AF6" s="664"/>
      <c r="AG6" s="664"/>
      <c r="AH6" s="664"/>
      <c r="AI6" s="664"/>
      <c r="AJ6" s="664"/>
      <c r="AK6" s="664"/>
      <c r="AL6" s="630">
        <v>1.6</v>
      </c>
      <c r="AM6" s="631"/>
      <c r="AN6" s="631"/>
      <c r="AO6" s="665"/>
      <c r="AP6" s="624" t="s">
        <v>234</v>
      </c>
      <c r="AQ6" s="625"/>
      <c r="AR6" s="625"/>
      <c r="AS6" s="625"/>
      <c r="AT6" s="625"/>
      <c r="AU6" s="625"/>
      <c r="AV6" s="625"/>
      <c r="AW6" s="625"/>
      <c r="AX6" s="625"/>
      <c r="AY6" s="625"/>
      <c r="AZ6" s="625"/>
      <c r="BA6" s="625"/>
      <c r="BB6" s="625"/>
      <c r="BC6" s="625"/>
      <c r="BD6" s="625"/>
      <c r="BE6" s="625"/>
      <c r="BF6" s="626"/>
      <c r="BG6" s="627">
        <v>2167259</v>
      </c>
      <c r="BH6" s="628"/>
      <c r="BI6" s="628"/>
      <c r="BJ6" s="628"/>
      <c r="BK6" s="628"/>
      <c r="BL6" s="628"/>
      <c r="BM6" s="628"/>
      <c r="BN6" s="629"/>
      <c r="BO6" s="663">
        <v>99.4</v>
      </c>
      <c r="BP6" s="663"/>
      <c r="BQ6" s="663"/>
      <c r="BR6" s="663"/>
      <c r="BS6" s="664">
        <v>77882</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93931</v>
      </c>
      <c r="CS6" s="628"/>
      <c r="CT6" s="628"/>
      <c r="CU6" s="628"/>
      <c r="CV6" s="628"/>
      <c r="CW6" s="628"/>
      <c r="CX6" s="628"/>
      <c r="CY6" s="629"/>
      <c r="CZ6" s="703">
        <v>1.2</v>
      </c>
      <c r="DA6" s="686"/>
      <c r="DB6" s="686"/>
      <c r="DC6" s="705"/>
      <c r="DD6" s="633">
        <v>14564</v>
      </c>
      <c r="DE6" s="628"/>
      <c r="DF6" s="628"/>
      <c r="DG6" s="628"/>
      <c r="DH6" s="628"/>
      <c r="DI6" s="628"/>
      <c r="DJ6" s="628"/>
      <c r="DK6" s="628"/>
      <c r="DL6" s="628"/>
      <c r="DM6" s="628"/>
      <c r="DN6" s="628"/>
      <c r="DO6" s="628"/>
      <c r="DP6" s="629"/>
      <c r="DQ6" s="633">
        <v>93931</v>
      </c>
      <c r="DR6" s="628"/>
      <c r="DS6" s="628"/>
      <c r="DT6" s="628"/>
      <c r="DU6" s="628"/>
      <c r="DV6" s="628"/>
      <c r="DW6" s="628"/>
      <c r="DX6" s="628"/>
      <c r="DY6" s="628"/>
      <c r="DZ6" s="628"/>
      <c r="EA6" s="628"/>
      <c r="EB6" s="628"/>
      <c r="EC6" s="662"/>
    </row>
    <row r="7" spans="2:143" ht="11.25" customHeight="1" x14ac:dyDescent="0.15">
      <c r="B7" s="624" t="s">
        <v>236</v>
      </c>
      <c r="C7" s="625"/>
      <c r="D7" s="625"/>
      <c r="E7" s="625"/>
      <c r="F7" s="625"/>
      <c r="G7" s="625"/>
      <c r="H7" s="625"/>
      <c r="I7" s="625"/>
      <c r="J7" s="625"/>
      <c r="K7" s="625"/>
      <c r="L7" s="625"/>
      <c r="M7" s="625"/>
      <c r="N7" s="625"/>
      <c r="O7" s="625"/>
      <c r="P7" s="625"/>
      <c r="Q7" s="626"/>
      <c r="R7" s="627">
        <v>906</v>
      </c>
      <c r="S7" s="628"/>
      <c r="T7" s="628"/>
      <c r="U7" s="628"/>
      <c r="V7" s="628"/>
      <c r="W7" s="628"/>
      <c r="X7" s="628"/>
      <c r="Y7" s="629"/>
      <c r="Z7" s="663">
        <v>0</v>
      </c>
      <c r="AA7" s="663"/>
      <c r="AB7" s="663"/>
      <c r="AC7" s="663"/>
      <c r="AD7" s="664">
        <v>906</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888766</v>
      </c>
      <c r="BH7" s="628"/>
      <c r="BI7" s="628"/>
      <c r="BJ7" s="628"/>
      <c r="BK7" s="628"/>
      <c r="BL7" s="628"/>
      <c r="BM7" s="628"/>
      <c r="BN7" s="629"/>
      <c r="BO7" s="663">
        <v>40.700000000000003</v>
      </c>
      <c r="BP7" s="663"/>
      <c r="BQ7" s="663"/>
      <c r="BR7" s="663"/>
      <c r="BS7" s="664" t="s">
        <v>238</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1563062</v>
      </c>
      <c r="CS7" s="628"/>
      <c r="CT7" s="628"/>
      <c r="CU7" s="628"/>
      <c r="CV7" s="628"/>
      <c r="CW7" s="628"/>
      <c r="CX7" s="628"/>
      <c r="CY7" s="629"/>
      <c r="CZ7" s="663">
        <v>19.2</v>
      </c>
      <c r="DA7" s="663"/>
      <c r="DB7" s="663"/>
      <c r="DC7" s="663"/>
      <c r="DD7" s="633">
        <v>9931</v>
      </c>
      <c r="DE7" s="628"/>
      <c r="DF7" s="628"/>
      <c r="DG7" s="628"/>
      <c r="DH7" s="628"/>
      <c r="DI7" s="628"/>
      <c r="DJ7" s="628"/>
      <c r="DK7" s="628"/>
      <c r="DL7" s="628"/>
      <c r="DM7" s="628"/>
      <c r="DN7" s="628"/>
      <c r="DO7" s="628"/>
      <c r="DP7" s="629"/>
      <c r="DQ7" s="633">
        <v>1402041</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15930</v>
      </c>
      <c r="S8" s="628"/>
      <c r="T8" s="628"/>
      <c r="U8" s="628"/>
      <c r="V8" s="628"/>
      <c r="W8" s="628"/>
      <c r="X8" s="628"/>
      <c r="Y8" s="629"/>
      <c r="Z8" s="663">
        <v>0.2</v>
      </c>
      <c r="AA8" s="663"/>
      <c r="AB8" s="663"/>
      <c r="AC8" s="663"/>
      <c r="AD8" s="664">
        <v>15930</v>
      </c>
      <c r="AE8" s="664"/>
      <c r="AF8" s="664"/>
      <c r="AG8" s="664"/>
      <c r="AH8" s="664"/>
      <c r="AI8" s="664"/>
      <c r="AJ8" s="664"/>
      <c r="AK8" s="664"/>
      <c r="AL8" s="630">
        <v>0.3</v>
      </c>
      <c r="AM8" s="631"/>
      <c r="AN8" s="631"/>
      <c r="AO8" s="665"/>
      <c r="AP8" s="624" t="s">
        <v>241</v>
      </c>
      <c r="AQ8" s="625"/>
      <c r="AR8" s="625"/>
      <c r="AS8" s="625"/>
      <c r="AT8" s="625"/>
      <c r="AU8" s="625"/>
      <c r="AV8" s="625"/>
      <c r="AW8" s="625"/>
      <c r="AX8" s="625"/>
      <c r="AY8" s="625"/>
      <c r="AZ8" s="625"/>
      <c r="BA8" s="625"/>
      <c r="BB8" s="625"/>
      <c r="BC8" s="625"/>
      <c r="BD8" s="625"/>
      <c r="BE8" s="625"/>
      <c r="BF8" s="626"/>
      <c r="BG8" s="627">
        <v>30426</v>
      </c>
      <c r="BH8" s="628"/>
      <c r="BI8" s="628"/>
      <c r="BJ8" s="628"/>
      <c r="BK8" s="628"/>
      <c r="BL8" s="628"/>
      <c r="BM8" s="628"/>
      <c r="BN8" s="629"/>
      <c r="BO8" s="663">
        <v>1.4</v>
      </c>
      <c r="BP8" s="663"/>
      <c r="BQ8" s="663"/>
      <c r="BR8" s="663"/>
      <c r="BS8" s="664" t="s">
        <v>238</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2401115</v>
      </c>
      <c r="CS8" s="628"/>
      <c r="CT8" s="628"/>
      <c r="CU8" s="628"/>
      <c r="CV8" s="628"/>
      <c r="CW8" s="628"/>
      <c r="CX8" s="628"/>
      <c r="CY8" s="629"/>
      <c r="CZ8" s="663">
        <v>29.5</v>
      </c>
      <c r="DA8" s="663"/>
      <c r="DB8" s="663"/>
      <c r="DC8" s="663"/>
      <c r="DD8" s="633">
        <v>6364</v>
      </c>
      <c r="DE8" s="628"/>
      <c r="DF8" s="628"/>
      <c r="DG8" s="628"/>
      <c r="DH8" s="628"/>
      <c r="DI8" s="628"/>
      <c r="DJ8" s="628"/>
      <c r="DK8" s="628"/>
      <c r="DL8" s="628"/>
      <c r="DM8" s="628"/>
      <c r="DN8" s="628"/>
      <c r="DO8" s="628"/>
      <c r="DP8" s="629"/>
      <c r="DQ8" s="633">
        <v>1490290</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10970</v>
      </c>
      <c r="S9" s="628"/>
      <c r="T9" s="628"/>
      <c r="U9" s="628"/>
      <c r="V9" s="628"/>
      <c r="W9" s="628"/>
      <c r="X9" s="628"/>
      <c r="Y9" s="629"/>
      <c r="Z9" s="663">
        <v>0.1</v>
      </c>
      <c r="AA9" s="663"/>
      <c r="AB9" s="663"/>
      <c r="AC9" s="663"/>
      <c r="AD9" s="664">
        <v>10970</v>
      </c>
      <c r="AE9" s="664"/>
      <c r="AF9" s="664"/>
      <c r="AG9" s="664"/>
      <c r="AH9" s="664"/>
      <c r="AI9" s="664"/>
      <c r="AJ9" s="664"/>
      <c r="AK9" s="664"/>
      <c r="AL9" s="630">
        <v>0.2</v>
      </c>
      <c r="AM9" s="631"/>
      <c r="AN9" s="631"/>
      <c r="AO9" s="665"/>
      <c r="AP9" s="624" t="s">
        <v>244</v>
      </c>
      <c r="AQ9" s="625"/>
      <c r="AR9" s="625"/>
      <c r="AS9" s="625"/>
      <c r="AT9" s="625"/>
      <c r="AU9" s="625"/>
      <c r="AV9" s="625"/>
      <c r="AW9" s="625"/>
      <c r="AX9" s="625"/>
      <c r="AY9" s="625"/>
      <c r="AZ9" s="625"/>
      <c r="BA9" s="625"/>
      <c r="BB9" s="625"/>
      <c r="BC9" s="625"/>
      <c r="BD9" s="625"/>
      <c r="BE9" s="625"/>
      <c r="BF9" s="626"/>
      <c r="BG9" s="627">
        <v>772388</v>
      </c>
      <c r="BH9" s="628"/>
      <c r="BI9" s="628"/>
      <c r="BJ9" s="628"/>
      <c r="BK9" s="628"/>
      <c r="BL9" s="628"/>
      <c r="BM9" s="628"/>
      <c r="BN9" s="629"/>
      <c r="BO9" s="663">
        <v>35.4</v>
      </c>
      <c r="BP9" s="663"/>
      <c r="BQ9" s="663"/>
      <c r="BR9" s="663"/>
      <c r="BS9" s="664" t="s">
        <v>238</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908578</v>
      </c>
      <c r="CS9" s="628"/>
      <c r="CT9" s="628"/>
      <c r="CU9" s="628"/>
      <c r="CV9" s="628"/>
      <c r="CW9" s="628"/>
      <c r="CX9" s="628"/>
      <c r="CY9" s="629"/>
      <c r="CZ9" s="663">
        <v>11.2</v>
      </c>
      <c r="DA9" s="663"/>
      <c r="DB9" s="663"/>
      <c r="DC9" s="663"/>
      <c r="DD9" s="633">
        <v>24833</v>
      </c>
      <c r="DE9" s="628"/>
      <c r="DF9" s="628"/>
      <c r="DG9" s="628"/>
      <c r="DH9" s="628"/>
      <c r="DI9" s="628"/>
      <c r="DJ9" s="628"/>
      <c r="DK9" s="628"/>
      <c r="DL9" s="628"/>
      <c r="DM9" s="628"/>
      <c r="DN9" s="628"/>
      <c r="DO9" s="628"/>
      <c r="DP9" s="629"/>
      <c r="DQ9" s="633">
        <v>712960</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238</v>
      </c>
      <c r="S10" s="628"/>
      <c r="T10" s="628"/>
      <c r="U10" s="628"/>
      <c r="V10" s="628"/>
      <c r="W10" s="628"/>
      <c r="X10" s="628"/>
      <c r="Y10" s="629"/>
      <c r="Z10" s="663" t="s">
        <v>141</v>
      </c>
      <c r="AA10" s="663"/>
      <c r="AB10" s="663"/>
      <c r="AC10" s="663"/>
      <c r="AD10" s="664" t="s">
        <v>238</v>
      </c>
      <c r="AE10" s="664"/>
      <c r="AF10" s="664"/>
      <c r="AG10" s="664"/>
      <c r="AH10" s="664"/>
      <c r="AI10" s="664"/>
      <c r="AJ10" s="664"/>
      <c r="AK10" s="664"/>
      <c r="AL10" s="630" t="s">
        <v>238</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56891</v>
      </c>
      <c r="BH10" s="628"/>
      <c r="BI10" s="628"/>
      <c r="BJ10" s="628"/>
      <c r="BK10" s="628"/>
      <c r="BL10" s="628"/>
      <c r="BM10" s="628"/>
      <c r="BN10" s="629"/>
      <c r="BO10" s="663">
        <v>2.6</v>
      </c>
      <c r="BP10" s="663"/>
      <c r="BQ10" s="663"/>
      <c r="BR10" s="663"/>
      <c r="BS10" s="664" t="s">
        <v>238</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3352</v>
      </c>
      <c r="CS10" s="628"/>
      <c r="CT10" s="628"/>
      <c r="CU10" s="628"/>
      <c r="CV10" s="628"/>
      <c r="CW10" s="628"/>
      <c r="CX10" s="628"/>
      <c r="CY10" s="629"/>
      <c r="CZ10" s="663">
        <v>0</v>
      </c>
      <c r="DA10" s="663"/>
      <c r="DB10" s="663"/>
      <c r="DC10" s="663"/>
      <c r="DD10" s="633" t="s">
        <v>238</v>
      </c>
      <c r="DE10" s="628"/>
      <c r="DF10" s="628"/>
      <c r="DG10" s="628"/>
      <c r="DH10" s="628"/>
      <c r="DI10" s="628"/>
      <c r="DJ10" s="628"/>
      <c r="DK10" s="628"/>
      <c r="DL10" s="628"/>
      <c r="DM10" s="628"/>
      <c r="DN10" s="628"/>
      <c r="DO10" s="628"/>
      <c r="DP10" s="629"/>
      <c r="DQ10" s="633">
        <v>3052</v>
      </c>
      <c r="DR10" s="628"/>
      <c r="DS10" s="628"/>
      <c r="DT10" s="628"/>
      <c r="DU10" s="628"/>
      <c r="DV10" s="628"/>
      <c r="DW10" s="628"/>
      <c r="DX10" s="628"/>
      <c r="DY10" s="628"/>
      <c r="DZ10" s="628"/>
      <c r="EA10" s="628"/>
      <c r="EB10" s="628"/>
      <c r="EC10" s="662"/>
    </row>
    <row r="11" spans="2:143" ht="11.25" customHeight="1" x14ac:dyDescent="0.15">
      <c r="B11" s="624" t="s">
        <v>249</v>
      </c>
      <c r="C11" s="625"/>
      <c r="D11" s="625"/>
      <c r="E11" s="625"/>
      <c r="F11" s="625"/>
      <c r="G11" s="625"/>
      <c r="H11" s="625"/>
      <c r="I11" s="625"/>
      <c r="J11" s="625"/>
      <c r="K11" s="625"/>
      <c r="L11" s="625"/>
      <c r="M11" s="625"/>
      <c r="N11" s="625"/>
      <c r="O11" s="625"/>
      <c r="P11" s="625"/>
      <c r="Q11" s="626"/>
      <c r="R11" s="627">
        <v>425565</v>
      </c>
      <c r="S11" s="628"/>
      <c r="T11" s="628"/>
      <c r="U11" s="628"/>
      <c r="V11" s="628"/>
      <c r="W11" s="628"/>
      <c r="X11" s="628"/>
      <c r="Y11" s="629"/>
      <c r="Z11" s="630">
        <v>5</v>
      </c>
      <c r="AA11" s="631"/>
      <c r="AB11" s="631"/>
      <c r="AC11" s="632"/>
      <c r="AD11" s="633">
        <v>425565</v>
      </c>
      <c r="AE11" s="628"/>
      <c r="AF11" s="628"/>
      <c r="AG11" s="628"/>
      <c r="AH11" s="628"/>
      <c r="AI11" s="628"/>
      <c r="AJ11" s="628"/>
      <c r="AK11" s="629"/>
      <c r="AL11" s="630">
        <v>8.1999999999999993</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29061</v>
      </c>
      <c r="BH11" s="628"/>
      <c r="BI11" s="628"/>
      <c r="BJ11" s="628"/>
      <c r="BK11" s="628"/>
      <c r="BL11" s="628"/>
      <c r="BM11" s="628"/>
      <c r="BN11" s="629"/>
      <c r="BO11" s="663">
        <v>1.3</v>
      </c>
      <c r="BP11" s="663"/>
      <c r="BQ11" s="663"/>
      <c r="BR11" s="663"/>
      <c r="BS11" s="664" t="s">
        <v>238</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755508</v>
      </c>
      <c r="CS11" s="628"/>
      <c r="CT11" s="628"/>
      <c r="CU11" s="628"/>
      <c r="CV11" s="628"/>
      <c r="CW11" s="628"/>
      <c r="CX11" s="628"/>
      <c r="CY11" s="629"/>
      <c r="CZ11" s="663">
        <v>9.3000000000000007</v>
      </c>
      <c r="DA11" s="663"/>
      <c r="DB11" s="663"/>
      <c r="DC11" s="663"/>
      <c r="DD11" s="633">
        <v>588467</v>
      </c>
      <c r="DE11" s="628"/>
      <c r="DF11" s="628"/>
      <c r="DG11" s="628"/>
      <c r="DH11" s="628"/>
      <c r="DI11" s="628"/>
      <c r="DJ11" s="628"/>
      <c r="DK11" s="628"/>
      <c r="DL11" s="628"/>
      <c r="DM11" s="628"/>
      <c r="DN11" s="628"/>
      <c r="DO11" s="628"/>
      <c r="DP11" s="629"/>
      <c r="DQ11" s="633">
        <v>148143</v>
      </c>
      <c r="DR11" s="628"/>
      <c r="DS11" s="628"/>
      <c r="DT11" s="628"/>
      <c r="DU11" s="628"/>
      <c r="DV11" s="628"/>
      <c r="DW11" s="628"/>
      <c r="DX11" s="628"/>
      <c r="DY11" s="628"/>
      <c r="DZ11" s="628"/>
      <c r="EA11" s="628"/>
      <c r="EB11" s="628"/>
      <c r="EC11" s="662"/>
    </row>
    <row r="12" spans="2:143" ht="11.25" customHeight="1" x14ac:dyDescent="0.15">
      <c r="B12" s="624" t="s">
        <v>252</v>
      </c>
      <c r="C12" s="625"/>
      <c r="D12" s="625"/>
      <c r="E12" s="625"/>
      <c r="F12" s="625"/>
      <c r="G12" s="625"/>
      <c r="H12" s="625"/>
      <c r="I12" s="625"/>
      <c r="J12" s="625"/>
      <c r="K12" s="625"/>
      <c r="L12" s="625"/>
      <c r="M12" s="625"/>
      <c r="N12" s="625"/>
      <c r="O12" s="625"/>
      <c r="P12" s="625"/>
      <c r="Q12" s="626"/>
      <c r="R12" s="627" t="s">
        <v>141</v>
      </c>
      <c r="S12" s="628"/>
      <c r="T12" s="628"/>
      <c r="U12" s="628"/>
      <c r="V12" s="628"/>
      <c r="W12" s="628"/>
      <c r="X12" s="628"/>
      <c r="Y12" s="629"/>
      <c r="Z12" s="663" t="s">
        <v>238</v>
      </c>
      <c r="AA12" s="663"/>
      <c r="AB12" s="663"/>
      <c r="AC12" s="663"/>
      <c r="AD12" s="664" t="s">
        <v>238</v>
      </c>
      <c r="AE12" s="664"/>
      <c r="AF12" s="664"/>
      <c r="AG12" s="664"/>
      <c r="AH12" s="664"/>
      <c r="AI12" s="664"/>
      <c r="AJ12" s="664"/>
      <c r="AK12" s="664"/>
      <c r="AL12" s="630" t="s">
        <v>238</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1071376</v>
      </c>
      <c r="BH12" s="628"/>
      <c r="BI12" s="628"/>
      <c r="BJ12" s="628"/>
      <c r="BK12" s="628"/>
      <c r="BL12" s="628"/>
      <c r="BM12" s="628"/>
      <c r="BN12" s="629"/>
      <c r="BO12" s="663">
        <v>49.1</v>
      </c>
      <c r="BP12" s="663"/>
      <c r="BQ12" s="663"/>
      <c r="BR12" s="663"/>
      <c r="BS12" s="664" t="s">
        <v>238</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313538</v>
      </c>
      <c r="CS12" s="628"/>
      <c r="CT12" s="628"/>
      <c r="CU12" s="628"/>
      <c r="CV12" s="628"/>
      <c r="CW12" s="628"/>
      <c r="CX12" s="628"/>
      <c r="CY12" s="629"/>
      <c r="CZ12" s="663">
        <v>3.9</v>
      </c>
      <c r="DA12" s="663"/>
      <c r="DB12" s="663"/>
      <c r="DC12" s="663"/>
      <c r="DD12" s="633">
        <v>77035</v>
      </c>
      <c r="DE12" s="628"/>
      <c r="DF12" s="628"/>
      <c r="DG12" s="628"/>
      <c r="DH12" s="628"/>
      <c r="DI12" s="628"/>
      <c r="DJ12" s="628"/>
      <c r="DK12" s="628"/>
      <c r="DL12" s="628"/>
      <c r="DM12" s="628"/>
      <c r="DN12" s="628"/>
      <c r="DO12" s="628"/>
      <c r="DP12" s="629"/>
      <c r="DQ12" s="633">
        <v>222811</v>
      </c>
      <c r="DR12" s="628"/>
      <c r="DS12" s="628"/>
      <c r="DT12" s="628"/>
      <c r="DU12" s="628"/>
      <c r="DV12" s="628"/>
      <c r="DW12" s="628"/>
      <c r="DX12" s="628"/>
      <c r="DY12" s="628"/>
      <c r="DZ12" s="628"/>
      <c r="EA12" s="628"/>
      <c r="EB12" s="628"/>
      <c r="EC12" s="662"/>
    </row>
    <row r="13" spans="2:143" ht="11.25" customHeight="1" x14ac:dyDescent="0.15">
      <c r="B13" s="624" t="s">
        <v>255</v>
      </c>
      <c r="C13" s="625"/>
      <c r="D13" s="625"/>
      <c r="E13" s="625"/>
      <c r="F13" s="625"/>
      <c r="G13" s="625"/>
      <c r="H13" s="625"/>
      <c r="I13" s="625"/>
      <c r="J13" s="625"/>
      <c r="K13" s="625"/>
      <c r="L13" s="625"/>
      <c r="M13" s="625"/>
      <c r="N13" s="625"/>
      <c r="O13" s="625"/>
      <c r="P13" s="625"/>
      <c r="Q13" s="626"/>
      <c r="R13" s="627" t="s">
        <v>141</v>
      </c>
      <c r="S13" s="628"/>
      <c r="T13" s="628"/>
      <c r="U13" s="628"/>
      <c r="V13" s="628"/>
      <c r="W13" s="628"/>
      <c r="X13" s="628"/>
      <c r="Y13" s="629"/>
      <c r="Z13" s="663" t="s">
        <v>238</v>
      </c>
      <c r="AA13" s="663"/>
      <c r="AB13" s="663"/>
      <c r="AC13" s="663"/>
      <c r="AD13" s="664" t="s">
        <v>238</v>
      </c>
      <c r="AE13" s="664"/>
      <c r="AF13" s="664"/>
      <c r="AG13" s="664"/>
      <c r="AH13" s="664"/>
      <c r="AI13" s="664"/>
      <c r="AJ13" s="664"/>
      <c r="AK13" s="664"/>
      <c r="AL13" s="630" t="s">
        <v>238</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1049300</v>
      </c>
      <c r="BH13" s="628"/>
      <c r="BI13" s="628"/>
      <c r="BJ13" s="628"/>
      <c r="BK13" s="628"/>
      <c r="BL13" s="628"/>
      <c r="BM13" s="628"/>
      <c r="BN13" s="629"/>
      <c r="BO13" s="663">
        <v>48.1</v>
      </c>
      <c r="BP13" s="663"/>
      <c r="BQ13" s="663"/>
      <c r="BR13" s="663"/>
      <c r="BS13" s="664" t="s">
        <v>238</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172828</v>
      </c>
      <c r="CS13" s="628"/>
      <c r="CT13" s="628"/>
      <c r="CU13" s="628"/>
      <c r="CV13" s="628"/>
      <c r="CW13" s="628"/>
      <c r="CX13" s="628"/>
      <c r="CY13" s="629"/>
      <c r="CZ13" s="663">
        <v>2.1</v>
      </c>
      <c r="DA13" s="663"/>
      <c r="DB13" s="663"/>
      <c r="DC13" s="663"/>
      <c r="DD13" s="633">
        <v>40395</v>
      </c>
      <c r="DE13" s="628"/>
      <c r="DF13" s="628"/>
      <c r="DG13" s="628"/>
      <c r="DH13" s="628"/>
      <c r="DI13" s="628"/>
      <c r="DJ13" s="628"/>
      <c r="DK13" s="628"/>
      <c r="DL13" s="628"/>
      <c r="DM13" s="628"/>
      <c r="DN13" s="628"/>
      <c r="DO13" s="628"/>
      <c r="DP13" s="629"/>
      <c r="DQ13" s="633">
        <v>122854</v>
      </c>
      <c r="DR13" s="628"/>
      <c r="DS13" s="628"/>
      <c r="DT13" s="628"/>
      <c r="DU13" s="628"/>
      <c r="DV13" s="628"/>
      <c r="DW13" s="628"/>
      <c r="DX13" s="628"/>
      <c r="DY13" s="628"/>
      <c r="DZ13" s="628"/>
      <c r="EA13" s="628"/>
      <c r="EB13" s="628"/>
      <c r="EC13" s="662"/>
    </row>
    <row r="14" spans="2:143" ht="11.25" customHeight="1" x14ac:dyDescent="0.15">
      <c r="B14" s="624" t="s">
        <v>258</v>
      </c>
      <c r="C14" s="625"/>
      <c r="D14" s="625"/>
      <c r="E14" s="625"/>
      <c r="F14" s="625"/>
      <c r="G14" s="625"/>
      <c r="H14" s="625"/>
      <c r="I14" s="625"/>
      <c r="J14" s="625"/>
      <c r="K14" s="625"/>
      <c r="L14" s="625"/>
      <c r="M14" s="625"/>
      <c r="N14" s="625"/>
      <c r="O14" s="625"/>
      <c r="P14" s="625"/>
      <c r="Q14" s="626"/>
      <c r="R14" s="627">
        <v>1</v>
      </c>
      <c r="S14" s="628"/>
      <c r="T14" s="628"/>
      <c r="U14" s="628"/>
      <c r="V14" s="628"/>
      <c r="W14" s="628"/>
      <c r="X14" s="628"/>
      <c r="Y14" s="629"/>
      <c r="Z14" s="663">
        <v>0</v>
      </c>
      <c r="AA14" s="663"/>
      <c r="AB14" s="663"/>
      <c r="AC14" s="663"/>
      <c r="AD14" s="664">
        <v>1</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77872</v>
      </c>
      <c r="BH14" s="628"/>
      <c r="BI14" s="628"/>
      <c r="BJ14" s="628"/>
      <c r="BK14" s="628"/>
      <c r="BL14" s="628"/>
      <c r="BM14" s="628"/>
      <c r="BN14" s="629"/>
      <c r="BO14" s="663">
        <v>3.6</v>
      </c>
      <c r="BP14" s="663"/>
      <c r="BQ14" s="663"/>
      <c r="BR14" s="663"/>
      <c r="BS14" s="664">
        <v>77882</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475051</v>
      </c>
      <c r="CS14" s="628"/>
      <c r="CT14" s="628"/>
      <c r="CU14" s="628"/>
      <c r="CV14" s="628"/>
      <c r="CW14" s="628"/>
      <c r="CX14" s="628"/>
      <c r="CY14" s="629"/>
      <c r="CZ14" s="663">
        <v>5.8</v>
      </c>
      <c r="DA14" s="663"/>
      <c r="DB14" s="663"/>
      <c r="DC14" s="663"/>
      <c r="DD14" s="633">
        <v>12364</v>
      </c>
      <c r="DE14" s="628"/>
      <c r="DF14" s="628"/>
      <c r="DG14" s="628"/>
      <c r="DH14" s="628"/>
      <c r="DI14" s="628"/>
      <c r="DJ14" s="628"/>
      <c r="DK14" s="628"/>
      <c r="DL14" s="628"/>
      <c r="DM14" s="628"/>
      <c r="DN14" s="628"/>
      <c r="DO14" s="628"/>
      <c r="DP14" s="629"/>
      <c r="DQ14" s="633">
        <v>443396</v>
      </c>
      <c r="DR14" s="628"/>
      <c r="DS14" s="628"/>
      <c r="DT14" s="628"/>
      <c r="DU14" s="628"/>
      <c r="DV14" s="628"/>
      <c r="DW14" s="628"/>
      <c r="DX14" s="628"/>
      <c r="DY14" s="628"/>
      <c r="DZ14" s="628"/>
      <c r="EA14" s="628"/>
      <c r="EB14" s="628"/>
      <c r="EC14" s="662"/>
    </row>
    <row r="15" spans="2:143" ht="11.25" customHeight="1" x14ac:dyDescent="0.15">
      <c r="B15" s="624" t="s">
        <v>261</v>
      </c>
      <c r="C15" s="625"/>
      <c r="D15" s="625"/>
      <c r="E15" s="625"/>
      <c r="F15" s="625"/>
      <c r="G15" s="625"/>
      <c r="H15" s="625"/>
      <c r="I15" s="625"/>
      <c r="J15" s="625"/>
      <c r="K15" s="625"/>
      <c r="L15" s="625"/>
      <c r="M15" s="625"/>
      <c r="N15" s="625"/>
      <c r="O15" s="625"/>
      <c r="P15" s="625"/>
      <c r="Q15" s="626"/>
      <c r="R15" s="627" t="s">
        <v>238</v>
      </c>
      <c r="S15" s="628"/>
      <c r="T15" s="628"/>
      <c r="U15" s="628"/>
      <c r="V15" s="628"/>
      <c r="W15" s="628"/>
      <c r="X15" s="628"/>
      <c r="Y15" s="629"/>
      <c r="Z15" s="663" t="s">
        <v>238</v>
      </c>
      <c r="AA15" s="663"/>
      <c r="AB15" s="663"/>
      <c r="AC15" s="663"/>
      <c r="AD15" s="664" t="s">
        <v>238</v>
      </c>
      <c r="AE15" s="664"/>
      <c r="AF15" s="664"/>
      <c r="AG15" s="664"/>
      <c r="AH15" s="664"/>
      <c r="AI15" s="664"/>
      <c r="AJ15" s="664"/>
      <c r="AK15" s="664"/>
      <c r="AL15" s="630" t="s">
        <v>262</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129245</v>
      </c>
      <c r="BH15" s="628"/>
      <c r="BI15" s="628"/>
      <c r="BJ15" s="628"/>
      <c r="BK15" s="628"/>
      <c r="BL15" s="628"/>
      <c r="BM15" s="628"/>
      <c r="BN15" s="629"/>
      <c r="BO15" s="663">
        <v>5.9</v>
      </c>
      <c r="BP15" s="663"/>
      <c r="BQ15" s="663"/>
      <c r="BR15" s="663"/>
      <c r="BS15" s="664" t="s">
        <v>238</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753413</v>
      </c>
      <c r="CS15" s="628"/>
      <c r="CT15" s="628"/>
      <c r="CU15" s="628"/>
      <c r="CV15" s="628"/>
      <c r="CW15" s="628"/>
      <c r="CX15" s="628"/>
      <c r="CY15" s="629"/>
      <c r="CZ15" s="663">
        <v>9.3000000000000007</v>
      </c>
      <c r="DA15" s="663"/>
      <c r="DB15" s="663"/>
      <c r="DC15" s="663"/>
      <c r="DD15" s="633">
        <v>58399</v>
      </c>
      <c r="DE15" s="628"/>
      <c r="DF15" s="628"/>
      <c r="DG15" s="628"/>
      <c r="DH15" s="628"/>
      <c r="DI15" s="628"/>
      <c r="DJ15" s="628"/>
      <c r="DK15" s="628"/>
      <c r="DL15" s="628"/>
      <c r="DM15" s="628"/>
      <c r="DN15" s="628"/>
      <c r="DO15" s="628"/>
      <c r="DP15" s="629"/>
      <c r="DQ15" s="633">
        <v>667757</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19145</v>
      </c>
      <c r="S16" s="628"/>
      <c r="T16" s="628"/>
      <c r="U16" s="628"/>
      <c r="V16" s="628"/>
      <c r="W16" s="628"/>
      <c r="X16" s="628"/>
      <c r="Y16" s="629"/>
      <c r="Z16" s="663">
        <v>0.2</v>
      </c>
      <c r="AA16" s="663"/>
      <c r="AB16" s="663"/>
      <c r="AC16" s="663"/>
      <c r="AD16" s="664">
        <v>19145</v>
      </c>
      <c r="AE16" s="664"/>
      <c r="AF16" s="664"/>
      <c r="AG16" s="664"/>
      <c r="AH16" s="664"/>
      <c r="AI16" s="664"/>
      <c r="AJ16" s="664"/>
      <c r="AK16" s="664"/>
      <c r="AL16" s="630">
        <v>0.4</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238</v>
      </c>
      <c r="BH16" s="628"/>
      <c r="BI16" s="628"/>
      <c r="BJ16" s="628"/>
      <c r="BK16" s="628"/>
      <c r="BL16" s="628"/>
      <c r="BM16" s="628"/>
      <c r="BN16" s="629"/>
      <c r="BO16" s="663" t="s">
        <v>238</v>
      </c>
      <c r="BP16" s="663"/>
      <c r="BQ16" s="663"/>
      <c r="BR16" s="663"/>
      <c r="BS16" s="664" t="s">
        <v>238</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20521</v>
      </c>
      <c r="CS16" s="628"/>
      <c r="CT16" s="628"/>
      <c r="CU16" s="628"/>
      <c r="CV16" s="628"/>
      <c r="CW16" s="628"/>
      <c r="CX16" s="628"/>
      <c r="CY16" s="629"/>
      <c r="CZ16" s="663">
        <v>0.3</v>
      </c>
      <c r="DA16" s="663"/>
      <c r="DB16" s="663"/>
      <c r="DC16" s="663"/>
      <c r="DD16" s="633" t="s">
        <v>141</v>
      </c>
      <c r="DE16" s="628"/>
      <c r="DF16" s="628"/>
      <c r="DG16" s="628"/>
      <c r="DH16" s="628"/>
      <c r="DI16" s="628"/>
      <c r="DJ16" s="628"/>
      <c r="DK16" s="628"/>
      <c r="DL16" s="628"/>
      <c r="DM16" s="628"/>
      <c r="DN16" s="628"/>
      <c r="DO16" s="628"/>
      <c r="DP16" s="629"/>
      <c r="DQ16" s="633">
        <v>871</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46694</v>
      </c>
      <c r="S17" s="628"/>
      <c r="T17" s="628"/>
      <c r="U17" s="628"/>
      <c r="V17" s="628"/>
      <c r="W17" s="628"/>
      <c r="X17" s="628"/>
      <c r="Y17" s="629"/>
      <c r="Z17" s="663">
        <v>0.5</v>
      </c>
      <c r="AA17" s="663"/>
      <c r="AB17" s="663"/>
      <c r="AC17" s="663"/>
      <c r="AD17" s="664">
        <v>46694</v>
      </c>
      <c r="AE17" s="664"/>
      <c r="AF17" s="664"/>
      <c r="AG17" s="664"/>
      <c r="AH17" s="664"/>
      <c r="AI17" s="664"/>
      <c r="AJ17" s="664"/>
      <c r="AK17" s="664"/>
      <c r="AL17" s="630">
        <v>0.9</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141</v>
      </c>
      <c r="BP17" s="663"/>
      <c r="BQ17" s="663"/>
      <c r="BR17" s="663"/>
      <c r="BS17" s="664" t="s">
        <v>238</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678305</v>
      </c>
      <c r="CS17" s="628"/>
      <c r="CT17" s="628"/>
      <c r="CU17" s="628"/>
      <c r="CV17" s="628"/>
      <c r="CW17" s="628"/>
      <c r="CX17" s="628"/>
      <c r="CY17" s="629"/>
      <c r="CZ17" s="663">
        <v>8.3000000000000007</v>
      </c>
      <c r="DA17" s="663"/>
      <c r="DB17" s="663"/>
      <c r="DC17" s="663"/>
      <c r="DD17" s="633" t="s">
        <v>262</v>
      </c>
      <c r="DE17" s="628"/>
      <c r="DF17" s="628"/>
      <c r="DG17" s="628"/>
      <c r="DH17" s="628"/>
      <c r="DI17" s="628"/>
      <c r="DJ17" s="628"/>
      <c r="DK17" s="628"/>
      <c r="DL17" s="628"/>
      <c r="DM17" s="628"/>
      <c r="DN17" s="628"/>
      <c r="DO17" s="628"/>
      <c r="DP17" s="629"/>
      <c r="DQ17" s="633">
        <v>657805</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7720</v>
      </c>
      <c r="S18" s="628"/>
      <c r="T18" s="628"/>
      <c r="U18" s="628"/>
      <c r="V18" s="628"/>
      <c r="W18" s="628"/>
      <c r="X18" s="628"/>
      <c r="Y18" s="629"/>
      <c r="Z18" s="663">
        <v>0.1</v>
      </c>
      <c r="AA18" s="663"/>
      <c r="AB18" s="663"/>
      <c r="AC18" s="663"/>
      <c r="AD18" s="664">
        <v>7720</v>
      </c>
      <c r="AE18" s="664"/>
      <c r="AF18" s="664"/>
      <c r="AG18" s="664"/>
      <c r="AH18" s="664"/>
      <c r="AI18" s="664"/>
      <c r="AJ18" s="664"/>
      <c r="AK18" s="664"/>
      <c r="AL18" s="630">
        <v>0.1</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141</v>
      </c>
      <c r="BH18" s="628"/>
      <c r="BI18" s="628"/>
      <c r="BJ18" s="628"/>
      <c r="BK18" s="628"/>
      <c r="BL18" s="628"/>
      <c r="BM18" s="628"/>
      <c r="BN18" s="629"/>
      <c r="BO18" s="663" t="s">
        <v>141</v>
      </c>
      <c r="BP18" s="663"/>
      <c r="BQ18" s="663"/>
      <c r="BR18" s="663"/>
      <c r="BS18" s="664" t="s">
        <v>238</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262</v>
      </c>
      <c r="DE18" s="628"/>
      <c r="DF18" s="628"/>
      <c r="DG18" s="628"/>
      <c r="DH18" s="628"/>
      <c r="DI18" s="628"/>
      <c r="DJ18" s="628"/>
      <c r="DK18" s="628"/>
      <c r="DL18" s="628"/>
      <c r="DM18" s="628"/>
      <c r="DN18" s="628"/>
      <c r="DO18" s="628"/>
      <c r="DP18" s="629"/>
      <c r="DQ18" s="633" t="s">
        <v>141</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6821</v>
      </c>
      <c r="S19" s="628"/>
      <c r="T19" s="628"/>
      <c r="U19" s="628"/>
      <c r="V19" s="628"/>
      <c r="W19" s="628"/>
      <c r="X19" s="628"/>
      <c r="Y19" s="629"/>
      <c r="Z19" s="663">
        <v>0.1</v>
      </c>
      <c r="AA19" s="663"/>
      <c r="AB19" s="663"/>
      <c r="AC19" s="663"/>
      <c r="AD19" s="664">
        <v>6821</v>
      </c>
      <c r="AE19" s="664"/>
      <c r="AF19" s="664"/>
      <c r="AG19" s="664"/>
      <c r="AH19" s="664"/>
      <c r="AI19" s="664"/>
      <c r="AJ19" s="664"/>
      <c r="AK19" s="664"/>
      <c r="AL19" s="630">
        <v>0.1</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14025</v>
      </c>
      <c r="BH19" s="628"/>
      <c r="BI19" s="628"/>
      <c r="BJ19" s="628"/>
      <c r="BK19" s="628"/>
      <c r="BL19" s="628"/>
      <c r="BM19" s="628"/>
      <c r="BN19" s="629"/>
      <c r="BO19" s="663">
        <v>0.6</v>
      </c>
      <c r="BP19" s="663"/>
      <c r="BQ19" s="663"/>
      <c r="BR19" s="663"/>
      <c r="BS19" s="664" t="s">
        <v>238</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238</v>
      </c>
      <c r="DA19" s="663"/>
      <c r="DB19" s="663"/>
      <c r="DC19" s="663"/>
      <c r="DD19" s="633" t="s">
        <v>141</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899</v>
      </c>
      <c r="S20" s="628"/>
      <c r="T20" s="628"/>
      <c r="U20" s="628"/>
      <c r="V20" s="628"/>
      <c r="W20" s="628"/>
      <c r="X20" s="628"/>
      <c r="Y20" s="629"/>
      <c r="Z20" s="663">
        <v>0</v>
      </c>
      <c r="AA20" s="663"/>
      <c r="AB20" s="663"/>
      <c r="AC20" s="663"/>
      <c r="AD20" s="664">
        <v>899</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14025</v>
      </c>
      <c r="BH20" s="628"/>
      <c r="BI20" s="628"/>
      <c r="BJ20" s="628"/>
      <c r="BK20" s="628"/>
      <c r="BL20" s="628"/>
      <c r="BM20" s="628"/>
      <c r="BN20" s="629"/>
      <c r="BO20" s="663">
        <v>0.6</v>
      </c>
      <c r="BP20" s="663"/>
      <c r="BQ20" s="663"/>
      <c r="BR20" s="663"/>
      <c r="BS20" s="664" t="s">
        <v>238</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8139202</v>
      </c>
      <c r="CS20" s="628"/>
      <c r="CT20" s="628"/>
      <c r="CU20" s="628"/>
      <c r="CV20" s="628"/>
      <c r="CW20" s="628"/>
      <c r="CX20" s="628"/>
      <c r="CY20" s="629"/>
      <c r="CZ20" s="663">
        <v>100</v>
      </c>
      <c r="DA20" s="663"/>
      <c r="DB20" s="663"/>
      <c r="DC20" s="663"/>
      <c r="DD20" s="633">
        <v>832352</v>
      </c>
      <c r="DE20" s="628"/>
      <c r="DF20" s="628"/>
      <c r="DG20" s="628"/>
      <c r="DH20" s="628"/>
      <c r="DI20" s="628"/>
      <c r="DJ20" s="628"/>
      <c r="DK20" s="628"/>
      <c r="DL20" s="628"/>
      <c r="DM20" s="628"/>
      <c r="DN20" s="628"/>
      <c r="DO20" s="628"/>
      <c r="DP20" s="629"/>
      <c r="DQ20" s="633">
        <v>5965911</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2603848</v>
      </c>
      <c r="S21" s="628"/>
      <c r="T21" s="628"/>
      <c r="U21" s="628"/>
      <c r="V21" s="628"/>
      <c r="W21" s="628"/>
      <c r="X21" s="628"/>
      <c r="Y21" s="629"/>
      <c r="Z21" s="663">
        <v>30.5</v>
      </c>
      <c r="AA21" s="663"/>
      <c r="AB21" s="663"/>
      <c r="AC21" s="663"/>
      <c r="AD21" s="664">
        <v>2424052</v>
      </c>
      <c r="AE21" s="664"/>
      <c r="AF21" s="664"/>
      <c r="AG21" s="664"/>
      <c r="AH21" s="664"/>
      <c r="AI21" s="664"/>
      <c r="AJ21" s="664"/>
      <c r="AK21" s="664"/>
      <c r="AL21" s="630">
        <v>46.5</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14025</v>
      </c>
      <c r="BH21" s="628"/>
      <c r="BI21" s="628"/>
      <c r="BJ21" s="628"/>
      <c r="BK21" s="628"/>
      <c r="BL21" s="628"/>
      <c r="BM21" s="628"/>
      <c r="BN21" s="629"/>
      <c r="BO21" s="663">
        <v>0.6</v>
      </c>
      <c r="BP21" s="663"/>
      <c r="BQ21" s="663"/>
      <c r="BR21" s="663"/>
      <c r="BS21" s="664" t="s">
        <v>238</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2424052</v>
      </c>
      <c r="S22" s="628"/>
      <c r="T22" s="628"/>
      <c r="U22" s="628"/>
      <c r="V22" s="628"/>
      <c r="W22" s="628"/>
      <c r="X22" s="628"/>
      <c r="Y22" s="629"/>
      <c r="Z22" s="663">
        <v>28.3</v>
      </c>
      <c r="AA22" s="663"/>
      <c r="AB22" s="663"/>
      <c r="AC22" s="663"/>
      <c r="AD22" s="664">
        <v>2424052</v>
      </c>
      <c r="AE22" s="664"/>
      <c r="AF22" s="664"/>
      <c r="AG22" s="664"/>
      <c r="AH22" s="664"/>
      <c r="AI22" s="664"/>
      <c r="AJ22" s="664"/>
      <c r="AK22" s="664"/>
      <c r="AL22" s="630">
        <v>46.5</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141</v>
      </c>
      <c r="BH22" s="628"/>
      <c r="BI22" s="628"/>
      <c r="BJ22" s="628"/>
      <c r="BK22" s="628"/>
      <c r="BL22" s="628"/>
      <c r="BM22" s="628"/>
      <c r="BN22" s="629"/>
      <c r="BO22" s="663" t="s">
        <v>238</v>
      </c>
      <c r="BP22" s="663"/>
      <c r="BQ22" s="663"/>
      <c r="BR22" s="663"/>
      <c r="BS22" s="664" t="s">
        <v>238</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179796</v>
      </c>
      <c r="S23" s="628"/>
      <c r="T23" s="628"/>
      <c r="U23" s="628"/>
      <c r="V23" s="628"/>
      <c r="W23" s="628"/>
      <c r="X23" s="628"/>
      <c r="Y23" s="629"/>
      <c r="Z23" s="663">
        <v>2.1</v>
      </c>
      <c r="AA23" s="663"/>
      <c r="AB23" s="663"/>
      <c r="AC23" s="663"/>
      <c r="AD23" s="664" t="s">
        <v>238</v>
      </c>
      <c r="AE23" s="664"/>
      <c r="AF23" s="664"/>
      <c r="AG23" s="664"/>
      <c r="AH23" s="664"/>
      <c r="AI23" s="664"/>
      <c r="AJ23" s="664"/>
      <c r="AK23" s="664"/>
      <c r="AL23" s="630" t="s">
        <v>238</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141</v>
      </c>
      <c r="BH23" s="628"/>
      <c r="BI23" s="628"/>
      <c r="BJ23" s="628"/>
      <c r="BK23" s="628"/>
      <c r="BL23" s="628"/>
      <c r="BM23" s="628"/>
      <c r="BN23" s="629"/>
      <c r="BO23" s="663" t="s">
        <v>238</v>
      </c>
      <c r="BP23" s="663"/>
      <c r="BQ23" s="663"/>
      <c r="BR23" s="663"/>
      <c r="BS23" s="664" t="s">
        <v>238</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238</v>
      </c>
      <c r="S24" s="628"/>
      <c r="T24" s="628"/>
      <c r="U24" s="628"/>
      <c r="V24" s="628"/>
      <c r="W24" s="628"/>
      <c r="X24" s="628"/>
      <c r="Y24" s="629"/>
      <c r="Z24" s="663" t="s">
        <v>141</v>
      </c>
      <c r="AA24" s="663"/>
      <c r="AB24" s="663"/>
      <c r="AC24" s="663"/>
      <c r="AD24" s="664" t="s">
        <v>141</v>
      </c>
      <c r="AE24" s="664"/>
      <c r="AF24" s="664"/>
      <c r="AG24" s="664"/>
      <c r="AH24" s="664"/>
      <c r="AI24" s="664"/>
      <c r="AJ24" s="664"/>
      <c r="AK24" s="664"/>
      <c r="AL24" s="630" t="s">
        <v>141</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141</v>
      </c>
      <c r="BH24" s="628"/>
      <c r="BI24" s="628"/>
      <c r="BJ24" s="628"/>
      <c r="BK24" s="628"/>
      <c r="BL24" s="628"/>
      <c r="BM24" s="628"/>
      <c r="BN24" s="629"/>
      <c r="BO24" s="663" t="s">
        <v>238</v>
      </c>
      <c r="BP24" s="663"/>
      <c r="BQ24" s="663"/>
      <c r="BR24" s="663"/>
      <c r="BS24" s="664" t="s">
        <v>141</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3180285</v>
      </c>
      <c r="CS24" s="674"/>
      <c r="CT24" s="674"/>
      <c r="CU24" s="674"/>
      <c r="CV24" s="674"/>
      <c r="CW24" s="674"/>
      <c r="CX24" s="674"/>
      <c r="CY24" s="702"/>
      <c r="CZ24" s="703">
        <v>39.1</v>
      </c>
      <c r="DA24" s="686"/>
      <c r="DB24" s="686"/>
      <c r="DC24" s="705"/>
      <c r="DD24" s="701">
        <v>2401099</v>
      </c>
      <c r="DE24" s="674"/>
      <c r="DF24" s="674"/>
      <c r="DG24" s="674"/>
      <c r="DH24" s="674"/>
      <c r="DI24" s="674"/>
      <c r="DJ24" s="674"/>
      <c r="DK24" s="702"/>
      <c r="DL24" s="701">
        <v>2209823</v>
      </c>
      <c r="DM24" s="674"/>
      <c r="DN24" s="674"/>
      <c r="DO24" s="674"/>
      <c r="DP24" s="674"/>
      <c r="DQ24" s="674"/>
      <c r="DR24" s="674"/>
      <c r="DS24" s="674"/>
      <c r="DT24" s="674"/>
      <c r="DU24" s="674"/>
      <c r="DV24" s="702"/>
      <c r="DW24" s="703">
        <v>42.4</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5394930</v>
      </c>
      <c r="S25" s="628"/>
      <c r="T25" s="628"/>
      <c r="U25" s="628"/>
      <c r="V25" s="628"/>
      <c r="W25" s="628"/>
      <c r="X25" s="628"/>
      <c r="Y25" s="629"/>
      <c r="Z25" s="663">
        <v>63.1</v>
      </c>
      <c r="AA25" s="663"/>
      <c r="AB25" s="663"/>
      <c r="AC25" s="663"/>
      <c r="AD25" s="664">
        <v>5215134</v>
      </c>
      <c r="AE25" s="664"/>
      <c r="AF25" s="664"/>
      <c r="AG25" s="664"/>
      <c r="AH25" s="664"/>
      <c r="AI25" s="664"/>
      <c r="AJ25" s="664"/>
      <c r="AK25" s="664"/>
      <c r="AL25" s="630">
        <v>100</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238</v>
      </c>
      <c r="BP25" s="663"/>
      <c r="BQ25" s="663"/>
      <c r="BR25" s="663"/>
      <c r="BS25" s="664" t="s">
        <v>141</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1537236</v>
      </c>
      <c r="CS25" s="636"/>
      <c r="CT25" s="636"/>
      <c r="CU25" s="636"/>
      <c r="CV25" s="636"/>
      <c r="CW25" s="636"/>
      <c r="CX25" s="636"/>
      <c r="CY25" s="637"/>
      <c r="CZ25" s="630">
        <v>18.899999999999999</v>
      </c>
      <c r="DA25" s="638"/>
      <c r="DB25" s="638"/>
      <c r="DC25" s="639"/>
      <c r="DD25" s="633">
        <v>1440888</v>
      </c>
      <c r="DE25" s="636"/>
      <c r="DF25" s="636"/>
      <c r="DG25" s="636"/>
      <c r="DH25" s="636"/>
      <c r="DI25" s="636"/>
      <c r="DJ25" s="636"/>
      <c r="DK25" s="637"/>
      <c r="DL25" s="633">
        <v>1255388</v>
      </c>
      <c r="DM25" s="636"/>
      <c r="DN25" s="636"/>
      <c r="DO25" s="636"/>
      <c r="DP25" s="636"/>
      <c r="DQ25" s="636"/>
      <c r="DR25" s="636"/>
      <c r="DS25" s="636"/>
      <c r="DT25" s="636"/>
      <c r="DU25" s="636"/>
      <c r="DV25" s="637"/>
      <c r="DW25" s="630">
        <v>24.1</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1555</v>
      </c>
      <c r="S26" s="628"/>
      <c r="T26" s="628"/>
      <c r="U26" s="628"/>
      <c r="V26" s="628"/>
      <c r="W26" s="628"/>
      <c r="X26" s="628"/>
      <c r="Y26" s="629"/>
      <c r="Z26" s="663">
        <v>0</v>
      </c>
      <c r="AA26" s="663"/>
      <c r="AB26" s="663"/>
      <c r="AC26" s="663"/>
      <c r="AD26" s="664">
        <v>1555</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238</v>
      </c>
      <c r="BP26" s="663"/>
      <c r="BQ26" s="663"/>
      <c r="BR26" s="663"/>
      <c r="BS26" s="664" t="s">
        <v>141</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928505</v>
      </c>
      <c r="CS26" s="628"/>
      <c r="CT26" s="628"/>
      <c r="CU26" s="628"/>
      <c r="CV26" s="628"/>
      <c r="CW26" s="628"/>
      <c r="CX26" s="628"/>
      <c r="CY26" s="629"/>
      <c r="CZ26" s="630">
        <v>11.4</v>
      </c>
      <c r="DA26" s="638"/>
      <c r="DB26" s="638"/>
      <c r="DC26" s="639"/>
      <c r="DD26" s="633">
        <v>860097</v>
      </c>
      <c r="DE26" s="628"/>
      <c r="DF26" s="628"/>
      <c r="DG26" s="628"/>
      <c r="DH26" s="628"/>
      <c r="DI26" s="628"/>
      <c r="DJ26" s="628"/>
      <c r="DK26" s="629"/>
      <c r="DL26" s="633" t="s">
        <v>238</v>
      </c>
      <c r="DM26" s="628"/>
      <c r="DN26" s="628"/>
      <c r="DO26" s="628"/>
      <c r="DP26" s="628"/>
      <c r="DQ26" s="628"/>
      <c r="DR26" s="628"/>
      <c r="DS26" s="628"/>
      <c r="DT26" s="628"/>
      <c r="DU26" s="628"/>
      <c r="DV26" s="629"/>
      <c r="DW26" s="630" t="s">
        <v>238</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8731</v>
      </c>
      <c r="S27" s="628"/>
      <c r="T27" s="628"/>
      <c r="U27" s="628"/>
      <c r="V27" s="628"/>
      <c r="W27" s="628"/>
      <c r="X27" s="628"/>
      <c r="Y27" s="629"/>
      <c r="Z27" s="663">
        <v>0.1</v>
      </c>
      <c r="AA27" s="663"/>
      <c r="AB27" s="663"/>
      <c r="AC27" s="663"/>
      <c r="AD27" s="664" t="s">
        <v>238</v>
      </c>
      <c r="AE27" s="664"/>
      <c r="AF27" s="664"/>
      <c r="AG27" s="664"/>
      <c r="AH27" s="664"/>
      <c r="AI27" s="664"/>
      <c r="AJ27" s="664"/>
      <c r="AK27" s="664"/>
      <c r="AL27" s="630" t="s">
        <v>238</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2181284</v>
      </c>
      <c r="BH27" s="628"/>
      <c r="BI27" s="628"/>
      <c r="BJ27" s="628"/>
      <c r="BK27" s="628"/>
      <c r="BL27" s="628"/>
      <c r="BM27" s="628"/>
      <c r="BN27" s="629"/>
      <c r="BO27" s="663">
        <v>100</v>
      </c>
      <c r="BP27" s="663"/>
      <c r="BQ27" s="663"/>
      <c r="BR27" s="663"/>
      <c r="BS27" s="664">
        <v>77882</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964744</v>
      </c>
      <c r="CS27" s="636"/>
      <c r="CT27" s="636"/>
      <c r="CU27" s="636"/>
      <c r="CV27" s="636"/>
      <c r="CW27" s="636"/>
      <c r="CX27" s="636"/>
      <c r="CY27" s="637"/>
      <c r="CZ27" s="630">
        <v>11.9</v>
      </c>
      <c r="DA27" s="638"/>
      <c r="DB27" s="638"/>
      <c r="DC27" s="639"/>
      <c r="DD27" s="633">
        <v>302406</v>
      </c>
      <c r="DE27" s="636"/>
      <c r="DF27" s="636"/>
      <c r="DG27" s="636"/>
      <c r="DH27" s="636"/>
      <c r="DI27" s="636"/>
      <c r="DJ27" s="636"/>
      <c r="DK27" s="637"/>
      <c r="DL27" s="633">
        <v>296630</v>
      </c>
      <c r="DM27" s="636"/>
      <c r="DN27" s="636"/>
      <c r="DO27" s="636"/>
      <c r="DP27" s="636"/>
      <c r="DQ27" s="636"/>
      <c r="DR27" s="636"/>
      <c r="DS27" s="636"/>
      <c r="DT27" s="636"/>
      <c r="DU27" s="636"/>
      <c r="DV27" s="637"/>
      <c r="DW27" s="630">
        <v>5.7</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43664</v>
      </c>
      <c r="S28" s="628"/>
      <c r="T28" s="628"/>
      <c r="U28" s="628"/>
      <c r="V28" s="628"/>
      <c r="W28" s="628"/>
      <c r="X28" s="628"/>
      <c r="Y28" s="629"/>
      <c r="Z28" s="663">
        <v>0.5</v>
      </c>
      <c r="AA28" s="663"/>
      <c r="AB28" s="663"/>
      <c r="AC28" s="663"/>
      <c r="AD28" s="664" t="s">
        <v>141</v>
      </c>
      <c r="AE28" s="664"/>
      <c r="AF28" s="664"/>
      <c r="AG28" s="664"/>
      <c r="AH28" s="664"/>
      <c r="AI28" s="664"/>
      <c r="AJ28" s="664"/>
      <c r="AK28" s="664"/>
      <c r="AL28" s="630" t="s">
        <v>238</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678305</v>
      </c>
      <c r="CS28" s="628"/>
      <c r="CT28" s="628"/>
      <c r="CU28" s="628"/>
      <c r="CV28" s="628"/>
      <c r="CW28" s="628"/>
      <c r="CX28" s="628"/>
      <c r="CY28" s="629"/>
      <c r="CZ28" s="630">
        <v>8.3000000000000007</v>
      </c>
      <c r="DA28" s="638"/>
      <c r="DB28" s="638"/>
      <c r="DC28" s="639"/>
      <c r="DD28" s="633">
        <v>657805</v>
      </c>
      <c r="DE28" s="628"/>
      <c r="DF28" s="628"/>
      <c r="DG28" s="628"/>
      <c r="DH28" s="628"/>
      <c r="DI28" s="628"/>
      <c r="DJ28" s="628"/>
      <c r="DK28" s="629"/>
      <c r="DL28" s="633">
        <v>657805</v>
      </c>
      <c r="DM28" s="628"/>
      <c r="DN28" s="628"/>
      <c r="DO28" s="628"/>
      <c r="DP28" s="628"/>
      <c r="DQ28" s="628"/>
      <c r="DR28" s="628"/>
      <c r="DS28" s="628"/>
      <c r="DT28" s="628"/>
      <c r="DU28" s="628"/>
      <c r="DV28" s="629"/>
      <c r="DW28" s="630">
        <v>12.6</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40637</v>
      </c>
      <c r="S29" s="628"/>
      <c r="T29" s="628"/>
      <c r="U29" s="628"/>
      <c r="V29" s="628"/>
      <c r="W29" s="628"/>
      <c r="X29" s="628"/>
      <c r="Y29" s="629"/>
      <c r="Z29" s="663">
        <v>0.5</v>
      </c>
      <c r="AA29" s="663"/>
      <c r="AB29" s="663"/>
      <c r="AC29" s="663"/>
      <c r="AD29" s="664" t="s">
        <v>238</v>
      </c>
      <c r="AE29" s="664"/>
      <c r="AF29" s="664"/>
      <c r="AG29" s="664"/>
      <c r="AH29" s="664"/>
      <c r="AI29" s="664"/>
      <c r="AJ29" s="664"/>
      <c r="AK29" s="664"/>
      <c r="AL29" s="630" t="s">
        <v>238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678305</v>
      </c>
      <c r="CS29" s="636"/>
      <c r="CT29" s="636"/>
      <c r="CU29" s="636"/>
      <c r="CV29" s="636"/>
      <c r="CW29" s="636"/>
      <c r="CX29" s="636"/>
      <c r="CY29" s="637"/>
      <c r="CZ29" s="630">
        <v>8.3000000000000007</v>
      </c>
      <c r="DA29" s="638"/>
      <c r="DB29" s="638"/>
      <c r="DC29" s="639"/>
      <c r="DD29" s="633">
        <v>657805</v>
      </c>
      <c r="DE29" s="636"/>
      <c r="DF29" s="636"/>
      <c r="DG29" s="636"/>
      <c r="DH29" s="636"/>
      <c r="DI29" s="636"/>
      <c r="DJ29" s="636"/>
      <c r="DK29" s="637"/>
      <c r="DL29" s="633">
        <v>657805</v>
      </c>
      <c r="DM29" s="636"/>
      <c r="DN29" s="636"/>
      <c r="DO29" s="636"/>
      <c r="DP29" s="636"/>
      <c r="DQ29" s="636"/>
      <c r="DR29" s="636"/>
      <c r="DS29" s="636"/>
      <c r="DT29" s="636"/>
      <c r="DU29" s="636"/>
      <c r="DV29" s="637"/>
      <c r="DW29" s="630">
        <v>12.6</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1086033</v>
      </c>
      <c r="S30" s="628"/>
      <c r="T30" s="628"/>
      <c r="U30" s="628"/>
      <c r="V30" s="628"/>
      <c r="W30" s="628"/>
      <c r="X30" s="628"/>
      <c r="Y30" s="629"/>
      <c r="Z30" s="663">
        <v>12.7</v>
      </c>
      <c r="AA30" s="663"/>
      <c r="AB30" s="663"/>
      <c r="AC30" s="663"/>
      <c r="AD30" s="664" t="s">
        <v>238</v>
      </c>
      <c r="AE30" s="664"/>
      <c r="AF30" s="664"/>
      <c r="AG30" s="664"/>
      <c r="AH30" s="664"/>
      <c r="AI30" s="664"/>
      <c r="AJ30" s="664"/>
      <c r="AK30" s="664"/>
      <c r="AL30" s="630" t="s">
        <v>238</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657021</v>
      </c>
      <c r="CS30" s="628"/>
      <c r="CT30" s="628"/>
      <c r="CU30" s="628"/>
      <c r="CV30" s="628"/>
      <c r="CW30" s="628"/>
      <c r="CX30" s="628"/>
      <c r="CY30" s="629"/>
      <c r="CZ30" s="630">
        <v>8.1</v>
      </c>
      <c r="DA30" s="638"/>
      <c r="DB30" s="638"/>
      <c r="DC30" s="639"/>
      <c r="DD30" s="633">
        <v>636521</v>
      </c>
      <c r="DE30" s="628"/>
      <c r="DF30" s="628"/>
      <c r="DG30" s="628"/>
      <c r="DH30" s="628"/>
      <c r="DI30" s="628"/>
      <c r="DJ30" s="628"/>
      <c r="DK30" s="629"/>
      <c r="DL30" s="633">
        <v>636521</v>
      </c>
      <c r="DM30" s="628"/>
      <c r="DN30" s="628"/>
      <c r="DO30" s="628"/>
      <c r="DP30" s="628"/>
      <c r="DQ30" s="628"/>
      <c r="DR30" s="628"/>
      <c r="DS30" s="628"/>
      <c r="DT30" s="628"/>
      <c r="DU30" s="628"/>
      <c r="DV30" s="629"/>
      <c r="DW30" s="630">
        <v>12.2</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238</v>
      </c>
      <c r="AA31" s="663"/>
      <c r="AB31" s="663"/>
      <c r="AC31" s="663"/>
      <c r="AD31" s="664" t="s">
        <v>238</v>
      </c>
      <c r="AE31" s="664"/>
      <c r="AF31" s="664"/>
      <c r="AG31" s="664"/>
      <c r="AH31" s="664"/>
      <c r="AI31" s="664"/>
      <c r="AJ31" s="664"/>
      <c r="AK31" s="664"/>
      <c r="AL31" s="630" t="s">
        <v>238</v>
      </c>
      <c r="AM31" s="631"/>
      <c r="AN31" s="631"/>
      <c r="AO31" s="665"/>
      <c r="AP31" s="688" t="s">
        <v>314</v>
      </c>
      <c r="AQ31" s="689"/>
      <c r="AR31" s="689"/>
      <c r="AS31" s="689"/>
      <c r="AT31" s="690" t="s">
        <v>315</v>
      </c>
      <c r="AU31" s="214"/>
      <c r="AV31" s="214"/>
      <c r="AW31" s="214"/>
      <c r="AX31" s="676" t="s">
        <v>190</v>
      </c>
      <c r="AY31" s="677"/>
      <c r="AZ31" s="677"/>
      <c r="BA31" s="677"/>
      <c r="BB31" s="677"/>
      <c r="BC31" s="677"/>
      <c r="BD31" s="677"/>
      <c r="BE31" s="677"/>
      <c r="BF31" s="678"/>
      <c r="BG31" s="684">
        <v>99.1</v>
      </c>
      <c r="BH31" s="685"/>
      <c r="BI31" s="685"/>
      <c r="BJ31" s="685"/>
      <c r="BK31" s="685"/>
      <c r="BL31" s="685"/>
      <c r="BM31" s="686">
        <v>93.4</v>
      </c>
      <c r="BN31" s="685"/>
      <c r="BO31" s="685"/>
      <c r="BP31" s="685"/>
      <c r="BQ31" s="687"/>
      <c r="BR31" s="684">
        <v>99.2</v>
      </c>
      <c r="BS31" s="685"/>
      <c r="BT31" s="685"/>
      <c r="BU31" s="685"/>
      <c r="BV31" s="685"/>
      <c r="BW31" s="685"/>
      <c r="BX31" s="686">
        <v>93</v>
      </c>
      <c r="BY31" s="685"/>
      <c r="BZ31" s="685"/>
      <c r="CA31" s="685"/>
      <c r="CB31" s="687"/>
      <c r="CD31" s="642"/>
      <c r="CE31" s="643"/>
      <c r="CF31" s="624" t="s">
        <v>316</v>
      </c>
      <c r="CG31" s="625"/>
      <c r="CH31" s="625"/>
      <c r="CI31" s="625"/>
      <c r="CJ31" s="625"/>
      <c r="CK31" s="625"/>
      <c r="CL31" s="625"/>
      <c r="CM31" s="625"/>
      <c r="CN31" s="625"/>
      <c r="CO31" s="625"/>
      <c r="CP31" s="625"/>
      <c r="CQ31" s="626"/>
      <c r="CR31" s="627">
        <v>21284</v>
      </c>
      <c r="CS31" s="636"/>
      <c r="CT31" s="636"/>
      <c r="CU31" s="636"/>
      <c r="CV31" s="636"/>
      <c r="CW31" s="636"/>
      <c r="CX31" s="636"/>
      <c r="CY31" s="637"/>
      <c r="CZ31" s="630">
        <v>0.3</v>
      </c>
      <c r="DA31" s="638"/>
      <c r="DB31" s="638"/>
      <c r="DC31" s="639"/>
      <c r="DD31" s="633">
        <v>21284</v>
      </c>
      <c r="DE31" s="636"/>
      <c r="DF31" s="636"/>
      <c r="DG31" s="636"/>
      <c r="DH31" s="636"/>
      <c r="DI31" s="636"/>
      <c r="DJ31" s="636"/>
      <c r="DK31" s="637"/>
      <c r="DL31" s="633">
        <v>21284</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945480</v>
      </c>
      <c r="S32" s="628"/>
      <c r="T32" s="628"/>
      <c r="U32" s="628"/>
      <c r="V32" s="628"/>
      <c r="W32" s="628"/>
      <c r="X32" s="628"/>
      <c r="Y32" s="629"/>
      <c r="Z32" s="663">
        <v>11.1</v>
      </c>
      <c r="AA32" s="663"/>
      <c r="AB32" s="663"/>
      <c r="AC32" s="663"/>
      <c r="AD32" s="664" t="s">
        <v>238</v>
      </c>
      <c r="AE32" s="664"/>
      <c r="AF32" s="664"/>
      <c r="AG32" s="664"/>
      <c r="AH32" s="664"/>
      <c r="AI32" s="664"/>
      <c r="AJ32" s="664"/>
      <c r="AK32" s="664"/>
      <c r="AL32" s="630" t="s">
        <v>141</v>
      </c>
      <c r="AM32" s="631"/>
      <c r="AN32" s="631"/>
      <c r="AO32" s="665"/>
      <c r="AP32" s="666"/>
      <c r="AQ32" s="667"/>
      <c r="AR32" s="667"/>
      <c r="AS32" s="667"/>
      <c r="AT32" s="691"/>
      <c r="AU32" s="210" t="s">
        <v>318</v>
      </c>
      <c r="AX32" s="624" t="s">
        <v>319</v>
      </c>
      <c r="AY32" s="625"/>
      <c r="AZ32" s="625"/>
      <c r="BA32" s="625"/>
      <c r="BB32" s="625"/>
      <c r="BC32" s="625"/>
      <c r="BD32" s="625"/>
      <c r="BE32" s="625"/>
      <c r="BF32" s="626"/>
      <c r="BG32" s="683">
        <v>99.4</v>
      </c>
      <c r="BH32" s="636"/>
      <c r="BI32" s="636"/>
      <c r="BJ32" s="636"/>
      <c r="BK32" s="636"/>
      <c r="BL32" s="636"/>
      <c r="BM32" s="631">
        <v>97.2</v>
      </c>
      <c r="BN32" s="636"/>
      <c r="BO32" s="636"/>
      <c r="BP32" s="636"/>
      <c r="BQ32" s="661"/>
      <c r="BR32" s="683">
        <v>99.6</v>
      </c>
      <c r="BS32" s="636"/>
      <c r="BT32" s="636"/>
      <c r="BU32" s="636"/>
      <c r="BV32" s="636"/>
      <c r="BW32" s="636"/>
      <c r="BX32" s="631">
        <v>97.3</v>
      </c>
      <c r="BY32" s="636"/>
      <c r="BZ32" s="636"/>
      <c r="CA32" s="636"/>
      <c r="CB32" s="661"/>
      <c r="CD32" s="644"/>
      <c r="CE32" s="645"/>
      <c r="CF32" s="624" t="s">
        <v>320</v>
      </c>
      <c r="CG32" s="625"/>
      <c r="CH32" s="625"/>
      <c r="CI32" s="625"/>
      <c r="CJ32" s="625"/>
      <c r="CK32" s="625"/>
      <c r="CL32" s="625"/>
      <c r="CM32" s="625"/>
      <c r="CN32" s="625"/>
      <c r="CO32" s="625"/>
      <c r="CP32" s="625"/>
      <c r="CQ32" s="626"/>
      <c r="CR32" s="627" t="s">
        <v>238</v>
      </c>
      <c r="CS32" s="628"/>
      <c r="CT32" s="628"/>
      <c r="CU32" s="628"/>
      <c r="CV32" s="628"/>
      <c r="CW32" s="628"/>
      <c r="CX32" s="628"/>
      <c r="CY32" s="629"/>
      <c r="CZ32" s="630" t="s">
        <v>238</v>
      </c>
      <c r="DA32" s="638"/>
      <c r="DB32" s="638"/>
      <c r="DC32" s="639"/>
      <c r="DD32" s="633" t="s">
        <v>238</v>
      </c>
      <c r="DE32" s="628"/>
      <c r="DF32" s="628"/>
      <c r="DG32" s="628"/>
      <c r="DH32" s="628"/>
      <c r="DI32" s="628"/>
      <c r="DJ32" s="628"/>
      <c r="DK32" s="629"/>
      <c r="DL32" s="633" t="s">
        <v>238</v>
      </c>
      <c r="DM32" s="628"/>
      <c r="DN32" s="628"/>
      <c r="DO32" s="628"/>
      <c r="DP32" s="628"/>
      <c r="DQ32" s="628"/>
      <c r="DR32" s="628"/>
      <c r="DS32" s="628"/>
      <c r="DT32" s="628"/>
      <c r="DU32" s="628"/>
      <c r="DV32" s="629"/>
      <c r="DW32" s="630" t="s">
        <v>238</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45390</v>
      </c>
      <c r="S33" s="628"/>
      <c r="T33" s="628"/>
      <c r="U33" s="628"/>
      <c r="V33" s="628"/>
      <c r="W33" s="628"/>
      <c r="X33" s="628"/>
      <c r="Y33" s="629"/>
      <c r="Z33" s="663">
        <v>0.5</v>
      </c>
      <c r="AA33" s="663"/>
      <c r="AB33" s="663"/>
      <c r="AC33" s="663"/>
      <c r="AD33" s="664" t="s">
        <v>141</v>
      </c>
      <c r="AE33" s="664"/>
      <c r="AF33" s="664"/>
      <c r="AG33" s="664"/>
      <c r="AH33" s="664"/>
      <c r="AI33" s="664"/>
      <c r="AJ33" s="664"/>
      <c r="AK33" s="664"/>
      <c r="AL33" s="630" t="s">
        <v>238</v>
      </c>
      <c r="AM33" s="631"/>
      <c r="AN33" s="631"/>
      <c r="AO33" s="665"/>
      <c r="AP33" s="668"/>
      <c r="AQ33" s="669"/>
      <c r="AR33" s="669"/>
      <c r="AS33" s="669"/>
      <c r="AT33" s="692"/>
      <c r="AU33" s="215"/>
      <c r="AV33" s="215"/>
      <c r="AW33" s="215"/>
      <c r="AX33" s="608" t="s">
        <v>322</v>
      </c>
      <c r="AY33" s="609"/>
      <c r="AZ33" s="609"/>
      <c r="BA33" s="609"/>
      <c r="BB33" s="609"/>
      <c r="BC33" s="609"/>
      <c r="BD33" s="609"/>
      <c r="BE33" s="609"/>
      <c r="BF33" s="610"/>
      <c r="BG33" s="682">
        <v>98.7</v>
      </c>
      <c r="BH33" s="612"/>
      <c r="BI33" s="612"/>
      <c r="BJ33" s="612"/>
      <c r="BK33" s="612"/>
      <c r="BL33" s="612"/>
      <c r="BM33" s="656">
        <v>89.3</v>
      </c>
      <c r="BN33" s="612"/>
      <c r="BO33" s="612"/>
      <c r="BP33" s="612"/>
      <c r="BQ33" s="650"/>
      <c r="BR33" s="682">
        <v>98.8</v>
      </c>
      <c r="BS33" s="612"/>
      <c r="BT33" s="612"/>
      <c r="BU33" s="612"/>
      <c r="BV33" s="612"/>
      <c r="BW33" s="612"/>
      <c r="BX33" s="656">
        <v>87.9</v>
      </c>
      <c r="BY33" s="612"/>
      <c r="BZ33" s="612"/>
      <c r="CA33" s="612"/>
      <c r="CB33" s="650"/>
      <c r="CD33" s="624" t="s">
        <v>323</v>
      </c>
      <c r="CE33" s="625"/>
      <c r="CF33" s="625"/>
      <c r="CG33" s="625"/>
      <c r="CH33" s="625"/>
      <c r="CI33" s="625"/>
      <c r="CJ33" s="625"/>
      <c r="CK33" s="625"/>
      <c r="CL33" s="625"/>
      <c r="CM33" s="625"/>
      <c r="CN33" s="625"/>
      <c r="CO33" s="625"/>
      <c r="CP33" s="625"/>
      <c r="CQ33" s="626"/>
      <c r="CR33" s="627">
        <v>4106044</v>
      </c>
      <c r="CS33" s="636"/>
      <c r="CT33" s="636"/>
      <c r="CU33" s="636"/>
      <c r="CV33" s="636"/>
      <c r="CW33" s="636"/>
      <c r="CX33" s="636"/>
      <c r="CY33" s="637"/>
      <c r="CZ33" s="630">
        <v>50.4</v>
      </c>
      <c r="DA33" s="638"/>
      <c r="DB33" s="638"/>
      <c r="DC33" s="639"/>
      <c r="DD33" s="633">
        <v>3419738</v>
      </c>
      <c r="DE33" s="636"/>
      <c r="DF33" s="636"/>
      <c r="DG33" s="636"/>
      <c r="DH33" s="636"/>
      <c r="DI33" s="636"/>
      <c r="DJ33" s="636"/>
      <c r="DK33" s="637"/>
      <c r="DL33" s="633">
        <v>2353330</v>
      </c>
      <c r="DM33" s="636"/>
      <c r="DN33" s="636"/>
      <c r="DO33" s="636"/>
      <c r="DP33" s="636"/>
      <c r="DQ33" s="636"/>
      <c r="DR33" s="636"/>
      <c r="DS33" s="636"/>
      <c r="DT33" s="636"/>
      <c r="DU33" s="636"/>
      <c r="DV33" s="637"/>
      <c r="DW33" s="630">
        <v>45.1</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291525</v>
      </c>
      <c r="S34" s="628"/>
      <c r="T34" s="628"/>
      <c r="U34" s="628"/>
      <c r="V34" s="628"/>
      <c r="W34" s="628"/>
      <c r="X34" s="628"/>
      <c r="Y34" s="629"/>
      <c r="Z34" s="663">
        <v>3.4</v>
      </c>
      <c r="AA34" s="663"/>
      <c r="AB34" s="663"/>
      <c r="AC34" s="663"/>
      <c r="AD34" s="664" t="s">
        <v>238</v>
      </c>
      <c r="AE34" s="664"/>
      <c r="AF34" s="664"/>
      <c r="AG34" s="664"/>
      <c r="AH34" s="664"/>
      <c r="AI34" s="664"/>
      <c r="AJ34" s="664"/>
      <c r="AK34" s="664"/>
      <c r="AL34" s="630" t="s">
        <v>141</v>
      </c>
      <c r="AM34" s="631"/>
      <c r="AN34" s="631"/>
      <c r="AO34" s="665"/>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4" t="s">
        <v>325</v>
      </c>
      <c r="CE34" s="625"/>
      <c r="CF34" s="625"/>
      <c r="CG34" s="625"/>
      <c r="CH34" s="625"/>
      <c r="CI34" s="625"/>
      <c r="CJ34" s="625"/>
      <c r="CK34" s="625"/>
      <c r="CL34" s="625"/>
      <c r="CM34" s="625"/>
      <c r="CN34" s="625"/>
      <c r="CO34" s="625"/>
      <c r="CP34" s="625"/>
      <c r="CQ34" s="626"/>
      <c r="CR34" s="627">
        <v>1302161</v>
      </c>
      <c r="CS34" s="628"/>
      <c r="CT34" s="628"/>
      <c r="CU34" s="628"/>
      <c r="CV34" s="628"/>
      <c r="CW34" s="628"/>
      <c r="CX34" s="628"/>
      <c r="CY34" s="629"/>
      <c r="CZ34" s="630">
        <v>16</v>
      </c>
      <c r="DA34" s="638"/>
      <c r="DB34" s="638"/>
      <c r="DC34" s="639"/>
      <c r="DD34" s="633">
        <v>991105</v>
      </c>
      <c r="DE34" s="628"/>
      <c r="DF34" s="628"/>
      <c r="DG34" s="628"/>
      <c r="DH34" s="628"/>
      <c r="DI34" s="628"/>
      <c r="DJ34" s="628"/>
      <c r="DK34" s="629"/>
      <c r="DL34" s="633">
        <v>669842</v>
      </c>
      <c r="DM34" s="628"/>
      <c r="DN34" s="628"/>
      <c r="DO34" s="628"/>
      <c r="DP34" s="628"/>
      <c r="DQ34" s="628"/>
      <c r="DR34" s="628"/>
      <c r="DS34" s="628"/>
      <c r="DT34" s="628"/>
      <c r="DU34" s="628"/>
      <c r="DV34" s="629"/>
      <c r="DW34" s="630">
        <v>12.8</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52122</v>
      </c>
      <c r="S35" s="628"/>
      <c r="T35" s="628"/>
      <c r="U35" s="628"/>
      <c r="V35" s="628"/>
      <c r="W35" s="628"/>
      <c r="X35" s="628"/>
      <c r="Y35" s="629"/>
      <c r="Z35" s="663">
        <v>0.6</v>
      </c>
      <c r="AA35" s="663"/>
      <c r="AB35" s="663"/>
      <c r="AC35" s="663"/>
      <c r="AD35" s="664" t="s">
        <v>238</v>
      </c>
      <c r="AE35" s="664"/>
      <c r="AF35" s="664"/>
      <c r="AG35" s="664"/>
      <c r="AH35" s="664"/>
      <c r="AI35" s="664"/>
      <c r="AJ35" s="664"/>
      <c r="AK35" s="664"/>
      <c r="AL35" s="630" t="s">
        <v>141</v>
      </c>
      <c r="AM35" s="631"/>
      <c r="AN35" s="631"/>
      <c r="AO35" s="665"/>
      <c r="AP35" s="218"/>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65629</v>
      </c>
      <c r="CS35" s="636"/>
      <c r="CT35" s="636"/>
      <c r="CU35" s="636"/>
      <c r="CV35" s="636"/>
      <c r="CW35" s="636"/>
      <c r="CX35" s="636"/>
      <c r="CY35" s="637"/>
      <c r="CZ35" s="630">
        <v>0.8</v>
      </c>
      <c r="DA35" s="638"/>
      <c r="DB35" s="638"/>
      <c r="DC35" s="639"/>
      <c r="DD35" s="633">
        <v>58385</v>
      </c>
      <c r="DE35" s="636"/>
      <c r="DF35" s="636"/>
      <c r="DG35" s="636"/>
      <c r="DH35" s="636"/>
      <c r="DI35" s="636"/>
      <c r="DJ35" s="636"/>
      <c r="DK35" s="637"/>
      <c r="DL35" s="633" t="s">
        <v>238</v>
      </c>
      <c r="DM35" s="636"/>
      <c r="DN35" s="636"/>
      <c r="DO35" s="636"/>
      <c r="DP35" s="636"/>
      <c r="DQ35" s="636"/>
      <c r="DR35" s="636"/>
      <c r="DS35" s="636"/>
      <c r="DT35" s="636"/>
      <c r="DU35" s="636"/>
      <c r="DV35" s="637"/>
      <c r="DW35" s="630" t="s">
        <v>238</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325231</v>
      </c>
      <c r="S36" s="628"/>
      <c r="T36" s="628"/>
      <c r="U36" s="628"/>
      <c r="V36" s="628"/>
      <c r="W36" s="628"/>
      <c r="X36" s="628"/>
      <c r="Y36" s="629"/>
      <c r="Z36" s="663">
        <v>3.8</v>
      </c>
      <c r="AA36" s="663"/>
      <c r="AB36" s="663"/>
      <c r="AC36" s="663"/>
      <c r="AD36" s="664" t="s">
        <v>238</v>
      </c>
      <c r="AE36" s="664"/>
      <c r="AF36" s="664"/>
      <c r="AG36" s="664"/>
      <c r="AH36" s="664"/>
      <c r="AI36" s="664"/>
      <c r="AJ36" s="664"/>
      <c r="AK36" s="664"/>
      <c r="AL36" s="630" t="s">
        <v>238</v>
      </c>
      <c r="AM36" s="631"/>
      <c r="AN36" s="631"/>
      <c r="AO36" s="665"/>
      <c r="AP36" s="218"/>
      <c r="AQ36" s="670" t="s">
        <v>331</v>
      </c>
      <c r="AR36" s="671"/>
      <c r="AS36" s="671"/>
      <c r="AT36" s="671"/>
      <c r="AU36" s="671"/>
      <c r="AV36" s="671"/>
      <c r="AW36" s="671"/>
      <c r="AX36" s="671"/>
      <c r="AY36" s="672"/>
      <c r="AZ36" s="673">
        <v>1060280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57894</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1446878</v>
      </c>
      <c r="CS36" s="628"/>
      <c r="CT36" s="628"/>
      <c r="CU36" s="628"/>
      <c r="CV36" s="628"/>
      <c r="CW36" s="628"/>
      <c r="CX36" s="628"/>
      <c r="CY36" s="629"/>
      <c r="CZ36" s="630">
        <v>17.8</v>
      </c>
      <c r="DA36" s="638"/>
      <c r="DB36" s="638"/>
      <c r="DC36" s="639"/>
      <c r="DD36" s="633">
        <v>1320395</v>
      </c>
      <c r="DE36" s="628"/>
      <c r="DF36" s="628"/>
      <c r="DG36" s="628"/>
      <c r="DH36" s="628"/>
      <c r="DI36" s="628"/>
      <c r="DJ36" s="628"/>
      <c r="DK36" s="629"/>
      <c r="DL36" s="633">
        <v>1009245</v>
      </c>
      <c r="DM36" s="628"/>
      <c r="DN36" s="628"/>
      <c r="DO36" s="628"/>
      <c r="DP36" s="628"/>
      <c r="DQ36" s="628"/>
      <c r="DR36" s="628"/>
      <c r="DS36" s="628"/>
      <c r="DT36" s="628"/>
      <c r="DU36" s="628"/>
      <c r="DV36" s="629"/>
      <c r="DW36" s="630">
        <v>19.3</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157780</v>
      </c>
      <c r="S37" s="628"/>
      <c r="T37" s="628"/>
      <c r="U37" s="628"/>
      <c r="V37" s="628"/>
      <c r="W37" s="628"/>
      <c r="X37" s="628"/>
      <c r="Y37" s="629"/>
      <c r="Z37" s="663">
        <v>1.8</v>
      </c>
      <c r="AA37" s="663"/>
      <c r="AB37" s="663"/>
      <c r="AC37" s="663"/>
      <c r="AD37" s="664" t="s">
        <v>238</v>
      </c>
      <c r="AE37" s="664"/>
      <c r="AF37" s="664"/>
      <c r="AG37" s="664"/>
      <c r="AH37" s="664"/>
      <c r="AI37" s="664"/>
      <c r="AJ37" s="664"/>
      <c r="AK37" s="664"/>
      <c r="AL37" s="630" t="s">
        <v>238</v>
      </c>
      <c r="AM37" s="631"/>
      <c r="AN37" s="631"/>
      <c r="AO37" s="665"/>
      <c r="AQ37" s="658" t="s">
        <v>335</v>
      </c>
      <c r="AR37" s="659"/>
      <c r="AS37" s="659"/>
      <c r="AT37" s="659"/>
      <c r="AU37" s="659"/>
      <c r="AV37" s="659"/>
      <c r="AW37" s="659"/>
      <c r="AX37" s="659"/>
      <c r="AY37" s="660"/>
      <c r="AZ37" s="627">
        <v>120940</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9410</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759777</v>
      </c>
      <c r="CS37" s="636"/>
      <c r="CT37" s="636"/>
      <c r="CU37" s="636"/>
      <c r="CV37" s="636"/>
      <c r="CW37" s="636"/>
      <c r="CX37" s="636"/>
      <c r="CY37" s="637"/>
      <c r="CZ37" s="630">
        <v>9.3000000000000007</v>
      </c>
      <c r="DA37" s="638"/>
      <c r="DB37" s="638"/>
      <c r="DC37" s="639"/>
      <c r="DD37" s="633">
        <v>759777</v>
      </c>
      <c r="DE37" s="636"/>
      <c r="DF37" s="636"/>
      <c r="DG37" s="636"/>
      <c r="DH37" s="636"/>
      <c r="DI37" s="636"/>
      <c r="DJ37" s="636"/>
      <c r="DK37" s="637"/>
      <c r="DL37" s="633">
        <v>721045</v>
      </c>
      <c r="DM37" s="636"/>
      <c r="DN37" s="636"/>
      <c r="DO37" s="636"/>
      <c r="DP37" s="636"/>
      <c r="DQ37" s="636"/>
      <c r="DR37" s="636"/>
      <c r="DS37" s="636"/>
      <c r="DT37" s="636"/>
      <c r="DU37" s="636"/>
      <c r="DV37" s="637"/>
      <c r="DW37" s="630">
        <v>13.8</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157900</v>
      </c>
      <c r="S38" s="628"/>
      <c r="T38" s="628"/>
      <c r="U38" s="628"/>
      <c r="V38" s="628"/>
      <c r="W38" s="628"/>
      <c r="X38" s="628"/>
      <c r="Y38" s="629"/>
      <c r="Z38" s="663">
        <v>1.8</v>
      </c>
      <c r="AA38" s="663"/>
      <c r="AB38" s="663"/>
      <c r="AC38" s="663"/>
      <c r="AD38" s="664" t="s">
        <v>238</v>
      </c>
      <c r="AE38" s="664"/>
      <c r="AF38" s="664"/>
      <c r="AG38" s="664"/>
      <c r="AH38" s="664"/>
      <c r="AI38" s="664"/>
      <c r="AJ38" s="664"/>
      <c r="AK38" s="664"/>
      <c r="AL38" s="630" t="s">
        <v>238</v>
      </c>
      <c r="AM38" s="631"/>
      <c r="AN38" s="631"/>
      <c r="AO38" s="665"/>
      <c r="AQ38" s="658" t="s">
        <v>339</v>
      </c>
      <c r="AR38" s="659"/>
      <c r="AS38" s="659"/>
      <c r="AT38" s="659"/>
      <c r="AU38" s="659"/>
      <c r="AV38" s="659"/>
      <c r="AW38" s="659"/>
      <c r="AX38" s="659"/>
      <c r="AY38" s="660"/>
      <c r="AZ38" s="627">
        <v>32915</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2946</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939340</v>
      </c>
      <c r="CS38" s="628"/>
      <c r="CT38" s="628"/>
      <c r="CU38" s="628"/>
      <c r="CV38" s="628"/>
      <c r="CW38" s="628"/>
      <c r="CX38" s="628"/>
      <c r="CY38" s="629"/>
      <c r="CZ38" s="630">
        <v>11.5</v>
      </c>
      <c r="DA38" s="638"/>
      <c r="DB38" s="638"/>
      <c r="DC38" s="639"/>
      <c r="DD38" s="633">
        <v>744511</v>
      </c>
      <c r="DE38" s="628"/>
      <c r="DF38" s="628"/>
      <c r="DG38" s="628"/>
      <c r="DH38" s="628"/>
      <c r="DI38" s="628"/>
      <c r="DJ38" s="628"/>
      <c r="DK38" s="629"/>
      <c r="DL38" s="633">
        <v>674243</v>
      </c>
      <c r="DM38" s="628"/>
      <c r="DN38" s="628"/>
      <c r="DO38" s="628"/>
      <c r="DP38" s="628"/>
      <c r="DQ38" s="628"/>
      <c r="DR38" s="628"/>
      <c r="DS38" s="628"/>
      <c r="DT38" s="628"/>
      <c r="DU38" s="628"/>
      <c r="DV38" s="629"/>
      <c r="DW38" s="630">
        <v>12.9</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238</v>
      </c>
      <c r="S39" s="628"/>
      <c r="T39" s="628"/>
      <c r="U39" s="628"/>
      <c r="V39" s="628"/>
      <c r="W39" s="628"/>
      <c r="X39" s="628"/>
      <c r="Y39" s="629"/>
      <c r="Z39" s="663" t="s">
        <v>141</v>
      </c>
      <c r="AA39" s="663"/>
      <c r="AB39" s="663"/>
      <c r="AC39" s="663"/>
      <c r="AD39" s="664" t="s">
        <v>141</v>
      </c>
      <c r="AE39" s="664"/>
      <c r="AF39" s="664"/>
      <c r="AG39" s="664"/>
      <c r="AH39" s="664"/>
      <c r="AI39" s="664"/>
      <c r="AJ39" s="664"/>
      <c r="AK39" s="664"/>
      <c r="AL39" s="630" t="s">
        <v>238</v>
      </c>
      <c r="AM39" s="631"/>
      <c r="AN39" s="631"/>
      <c r="AO39" s="665"/>
      <c r="AQ39" s="658" t="s">
        <v>343</v>
      </c>
      <c r="AR39" s="659"/>
      <c r="AS39" s="659"/>
      <c r="AT39" s="659"/>
      <c r="AU39" s="659"/>
      <c r="AV39" s="659"/>
      <c r="AW39" s="659"/>
      <c r="AX39" s="659"/>
      <c r="AY39" s="660"/>
      <c r="AZ39" s="627" t="s">
        <v>238</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5475</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336736</v>
      </c>
      <c r="CS39" s="636"/>
      <c r="CT39" s="636"/>
      <c r="CU39" s="636"/>
      <c r="CV39" s="636"/>
      <c r="CW39" s="636"/>
      <c r="CX39" s="636"/>
      <c r="CY39" s="637"/>
      <c r="CZ39" s="630">
        <v>4.0999999999999996</v>
      </c>
      <c r="DA39" s="638"/>
      <c r="DB39" s="638"/>
      <c r="DC39" s="639"/>
      <c r="DD39" s="633">
        <v>305342</v>
      </c>
      <c r="DE39" s="636"/>
      <c r="DF39" s="636"/>
      <c r="DG39" s="636"/>
      <c r="DH39" s="636"/>
      <c r="DI39" s="636"/>
      <c r="DJ39" s="636"/>
      <c r="DK39" s="637"/>
      <c r="DL39" s="633" t="s">
        <v>238</v>
      </c>
      <c r="DM39" s="636"/>
      <c r="DN39" s="636"/>
      <c r="DO39" s="636"/>
      <c r="DP39" s="636"/>
      <c r="DQ39" s="636"/>
      <c r="DR39" s="636"/>
      <c r="DS39" s="636"/>
      <c r="DT39" s="636"/>
      <c r="DU39" s="636"/>
      <c r="DV39" s="637"/>
      <c r="DW39" s="630" t="s">
        <v>238</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t="s">
        <v>141</v>
      </c>
      <c r="S40" s="628"/>
      <c r="T40" s="628"/>
      <c r="U40" s="628"/>
      <c r="V40" s="628"/>
      <c r="W40" s="628"/>
      <c r="X40" s="628"/>
      <c r="Y40" s="629"/>
      <c r="Z40" s="663" t="s">
        <v>238</v>
      </c>
      <c r="AA40" s="663"/>
      <c r="AB40" s="663"/>
      <c r="AC40" s="663"/>
      <c r="AD40" s="664" t="s">
        <v>141</v>
      </c>
      <c r="AE40" s="664"/>
      <c r="AF40" s="664"/>
      <c r="AG40" s="664"/>
      <c r="AH40" s="664"/>
      <c r="AI40" s="664"/>
      <c r="AJ40" s="664"/>
      <c r="AK40" s="664"/>
      <c r="AL40" s="630" t="s">
        <v>238</v>
      </c>
      <c r="AM40" s="631"/>
      <c r="AN40" s="631"/>
      <c r="AO40" s="665"/>
      <c r="AQ40" s="658" t="s">
        <v>347</v>
      </c>
      <c r="AR40" s="659"/>
      <c r="AS40" s="659"/>
      <c r="AT40" s="659"/>
      <c r="AU40" s="659"/>
      <c r="AV40" s="659"/>
      <c r="AW40" s="659"/>
      <c r="AX40" s="659"/>
      <c r="AY40" s="660"/>
      <c r="AZ40" s="627" t="s">
        <v>238</v>
      </c>
      <c r="BA40" s="628"/>
      <c r="BB40" s="628"/>
      <c r="BC40" s="628"/>
      <c r="BD40" s="636"/>
      <c r="BE40" s="636"/>
      <c r="BF40" s="661"/>
      <c r="BG40" s="666" t="s">
        <v>348</v>
      </c>
      <c r="BH40" s="667"/>
      <c r="BI40" s="667"/>
      <c r="BJ40" s="667"/>
      <c r="BK40" s="667"/>
      <c r="BL40" s="219"/>
      <c r="BM40" s="625" t="s">
        <v>349</v>
      </c>
      <c r="BN40" s="625"/>
      <c r="BO40" s="625"/>
      <c r="BP40" s="625"/>
      <c r="BQ40" s="625"/>
      <c r="BR40" s="625"/>
      <c r="BS40" s="625"/>
      <c r="BT40" s="625"/>
      <c r="BU40" s="626"/>
      <c r="BV40" s="627">
        <v>126</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15300</v>
      </c>
      <c r="CS40" s="628"/>
      <c r="CT40" s="628"/>
      <c r="CU40" s="628"/>
      <c r="CV40" s="628"/>
      <c r="CW40" s="628"/>
      <c r="CX40" s="628"/>
      <c r="CY40" s="629"/>
      <c r="CZ40" s="630">
        <v>0.2</v>
      </c>
      <c r="DA40" s="638"/>
      <c r="DB40" s="638"/>
      <c r="DC40" s="639"/>
      <c r="DD40" s="633" t="s">
        <v>238</v>
      </c>
      <c r="DE40" s="628"/>
      <c r="DF40" s="628"/>
      <c r="DG40" s="628"/>
      <c r="DH40" s="628"/>
      <c r="DI40" s="628"/>
      <c r="DJ40" s="628"/>
      <c r="DK40" s="629"/>
      <c r="DL40" s="633" t="s">
        <v>238</v>
      </c>
      <c r="DM40" s="628"/>
      <c r="DN40" s="628"/>
      <c r="DO40" s="628"/>
      <c r="DP40" s="628"/>
      <c r="DQ40" s="628"/>
      <c r="DR40" s="628"/>
      <c r="DS40" s="628"/>
      <c r="DT40" s="628"/>
      <c r="DU40" s="628"/>
      <c r="DV40" s="629"/>
      <c r="DW40" s="630" t="s">
        <v>238</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8550978</v>
      </c>
      <c r="S41" s="649"/>
      <c r="T41" s="649"/>
      <c r="U41" s="649"/>
      <c r="V41" s="649"/>
      <c r="W41" s="649"/>
      <c r="X41" s="649"/>
      <c r="Y41" s="653"/>
      <c r="Z41" s="654">
        <v>100</v>
      </c>
      <c r="AA41" s="654"/>
      <c r="AB41" s="654"/>
      <c r="AC41" s="654"/>
      <c r="AD41" s="655">
        <v>5216689</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226581</v>
      </c>
      <c r="BA41" s="628"/>
      <c r="BB41" s="628"/>
      <c r="BC41" s="628"/>
      <c r="BD41" s="636"/>
      <c r="BE41" s="636"/>
      <c r="BF41" s="661"/>
      <c r="BG41" s="666"/>
      <c r="BH41" s="667"/>
      <c r="BI41" s="667"/>
      <c r="BJ41" s="667"/>
      <c r="BK41" s="667"/>
      <c r="BL41" s="219"/>
      <c r="BM41" s="625" t="s">
        <v>353</v>
      </c>
      <c r="BN41" s="625"/>
      <c r="BO41" s="625"/>
      <c r="BP41" s="625"/>
      <c r="BQ41" s="625"/>
      <c r="BR41" s="625"/>
      <c r="BS41" s="625"/>
      <c r="BT41" s="625"/>
      <c r="BU41" s="626"/>
      <c r="BV41" s="627" t="s">
        <v>141</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141</v>
      </c>
      <c r="CS41" s="636"/>
      <c r="CT41" s="636"/>
      <c r="CU41" s="636"/>
      <c r="CV41" s="636"/>
      <c r="CW41" s="636"/>
      <c r="CX41" s="636"/>
      <c r="CY41" s="637"/>
      <c r="CZ41" s="630" t="s">
        <v>141</v>
      </c>
      <c r="DA41" s="638"/>
      <c r="DB41" s="638"/>
      <c r="DC41" s="639"/>
      <c r="DD41" s="633" t="s">
        <v>141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679844</v>
      </c>
      <c r="BA42" s="649"/>
      <c r="BB42" s="649"/>
      <c r="BC42" s="649"/>
      <c r="BD42" s="612"/>
      <c r="BE42" s="612"/>
      <c r="BF42" s="650"/>
      <c r="BG42" s="668"/>
      <c r="BH42" s="669"/>
      <c r="BI42" s="669"/>
      <c r="BJ42" s="669"/>
      <c r="BK42" s="669"/>
      <c r="BL42" s="220"/>
      <c r="BM42" s="609" t="s">
        <v>356</v>
      </c>
      <c r="BN42" s="609"/>
      <c r="BO42" s="609"/>
      <c r="BP42" s="609"/>
      <c r="BQ42" s="609"/>
      <c r="BR42" s="609"/>
      <c r="BS42" s="609"/>
      <c r="BT42" s="609"/>
      <c r="BU42" s="610"/>
      <c r="BV42" s="611">
        <v>296</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852873</v>
      </c>
      <c r="CS42" s="636"/>
      <c r="CT42" s="636"/>
      <c r="CU42" s="636"/>
      <c r="CV42" s="636"/>
      <c r="CW42" s="636"/>
      <c r="CX42" s="636"/>
      <c r="CY42" s="637"/>
      <c r="CZ42" s="630">
        <v>10.5</v>
      </c>
      <c r="DA42" s="638"/>
      <c r="DB42" s="638"/>
      <c r="DC42" s="639"/>
      <c r="DD42" s="633">
        <v>145074</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0" t="s">
        <v>358</v>
      </c>
      <c r="CD43" s="624" t="s">
        <v>359</v>
      </c>
      <c r="CE43" s="625"/>
      <c r="CF43" s="625"/>
      <c r="CG43" s="625"/>
      <c r="CH43" s="625"/>
      <c r="CI43" s="625"/>
      <c r="CJ43" s="625"/>
      <c r="CK43" s="625"/>
      <c r="CL43" s="625"/>
      <c r="CM43" s="625"/>
      <c r="CN43" s="625"/>
      <c r="CO43" s="625"/>
      <c r="CP43" s="625"/>
      <c r="CQ43" s="626"/>
      <c r="CR43" s="627">
        <v>25590</v>
      </c>
      <c r="CS43" s="636"/>
      <c r="CT43" s="636"/>
      <c r="CU43" s="636"/>
      <c r="CV43" s="636"/>
      <c r="CW43" s="636"/>
      <c r="CX43" s="636"/>
      <c r="CY43" s="637"/>
      <c r="CZ43" s="630">
        <v>0.3</v>
      </c>
      <c r="DA43" s="638"/>
      <c r="DB43" s="638"/>
      <c r="DC43" s="639"/>
      <c r="DD43" s="633">
        <v>25590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832352</v>
      </c>
      <c r="CS44" s="628"/>
      <c r="CT44" s="628"/>
      <c r="CU44" s="628"/>
      <c r="CV44" s="628"/>
      <c r="CW44" s="628"/>
      <c r="CX44" s="628"/>
      <c r="CY44" s="629"/>
      <c r="CZ44" s="630">
        <v>10.199999999999999</v>
      </c>
      <c r="DA44" s="631"/>
      <c r="DB44" s="631"/>
      <c r="DC44" s="632"/>
      <c r="DD44" s="633">
        <v>144203</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533194</v>
      </c>
      <c r="CS45" s="636"/>
      <c r="CT45" s="636"/>
      <c r="CU45" s="636"/>
      <c r="CV45" s="636"/>
      <c r="CW45" s="636"/>
      <c r="CX45" s="636"/>
      <c r="CY45" s="637"/>
      <c r="CZ45" s="630">
        <v>6.6</v>
      </c>
      <c r="DA45" s="638"/>
      <c r="DB45" s="638"/>
      <c r="DC45" s="639"/>
      <c r="DD45" s="633">
        <v>39608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1"/>
      <c r="CD46" s="642"/>
      <c r="CE46" s="643"/>
      <c r="CF46" s="624" t="s">
        <v>364</v>
      </c>
      <c r="CG46" s="625"/>
      <c r="CH46" s="625"/>
      <c r="CI46" s="625"/>
      <c r="CJ46" s="625"/>
      <c r="CK46" s="625"/>
      <c r="CL46" s="625"/>
      <c r="CM46" s="625"/>
      <c r="CN46" s="625"/>
      <c r="CO46" s="625"/>
      <c r="CP46" s="625"/>
      <c r="CQ46" s="626"/>
      <c r="CR46" s="627">
        <v>235788</v>
      </c>
      <c r="CS46" s="628"/>
      <c r="CT46" s="628"/>
      <c r="CU46" s="628"/>
      <c r="CV46" s="628"/>
      <c r="CW46" s="628"/>
      <c r="CX46" s="628"/>
      <c r="CY46" s="629"/>
      <c r="CZ46" s="630">
        <v>2.9</v>
      </c>
      <c r="DA46" s="631"/>
      <c r="DB46" s="631"/>
      <c r="DC46" s="632"/>
      <c r="DD46" s="633">
        <v>99625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1"/>
      <c r="CD47" s="642"/>
      <c r="CE47" s="643"/>
      <c r="CF47" s="624" t="s">
        <v>365</v>
      </c>
      <c r="CG47" s="625"/>
      <c r="CH47" s="625"/>
      <c r="CI47" s="625"/>
      <c r="CJ47" s="625"/>
      <c r="CK47" s="625"/>
      <c r="CL47" s="625"/>
      <c r="CM47" s="625"/>
      <c r="CN47" s="625"/>
      <c r="CO47" s="625"/>
      <c r="CP47" s="625"/>
      <c r="CQ47" s="626"/>
      <c r="CR47" s="627">
        <v>20521</v>
      </c>
      <c r="CS47" s="636"/>
      <c r="CT47" s="636"/>
      <c r="CU47" s="636"/>
      <c r="CV47" s="636"/>
      <c r="CW47" s="636"/>
      <c r="CX47" s="636"/>
      <c r="CY47" s="637"/>
      <c r="CZ47" s="630">
        <v>0.3</v>
      </c>
      <c r="DA47" s="638"/>
      <c r="DB47" s="638"/>
      <c r="DC47" s="639"/>
      <c r="DD47" s="633">
        <v>871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1"/>
      <c r="CD48" s="644"/>
      <c r="CE48" s="645"/>
      <c r="CF48" s="624" t="s">
        <v>366</v>
      </c>
      <c r="CG48" s="625"/>
      <c r="CH48" s="625"/>
      <c r="CI48" s="625"/>
      <c r="CJ48" s="625"/>
      <c r="CK48" s="625"/>
      <c r="CL48" s="625"/>
      <c r="CM48" s="625"/>
      <c r="CN48" s="625"/>
      <c r="CO48" s="625"/>
      <c r="CP48" s="625"/>
      <c r="CQ48" s="626"/>
      <c r="CR48" s="627" t="s">
        <v>262</v>
      </c>
      <c r="CS48" s="628"/>
      <c r="CT48" s="628"/>
      <c r="CU48" s="628"/>
      <c r="CV48" s="628"/>
      <c r="CW48" s="628"/>
      <c r="CX48" s="628"/>
      <c r="CY48" s="629"/>
      <c r="CZ48" s="630" t="s">
        <v>262</v>
      </c>
      <c r="DA48" s="631"/>
      <c r="DB48" s="631"/>
      <c r="DC48" s="632"/>
      <c r="DD48" s="633" t="s">
        <v>262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1"/>
      <c r="CD49" s="608" t="s">
        <v>367</v>
      </c>
      <c r="CE49" s="609"/>
      <c r="CF49" s="609"/>
      <c r="CG49" s="609"/>
      <c r="CH49" s="609"/>
      <c r="CI49" s="609"/>
      <c r="CJ49" s="609"/>
      <c r="CK49" s="609"/>
      <c r="CL49" s="609"/>
      <c r="CM49" s="609"/>
      <c r="CN49" s="609"/>
      <c r="CO49" s="609"/>
      <c r="CP49" s="609"/>
      <c r="CQ49" s="610"/>
      <c r="CR49" s="611">
        <v>8139202</v>
      </c>
      <c r="CS49" s="612"/>
      <c r="CT49" s="612"/>
      <c r="CU49" s="612"/>
      <c r="CV49" s="612"/>
      <c r="CW49" s="612"/>
      <c r="CX49" s="612"/>
      <c r="CY49" s="613"/>
      <c r="CZ49" s="614">
        <v>100</v>
      </c>
      <c r="DA49" s="615"/>
      <c r="DB49" s="615"/>
      <c r="DC49" s="616"/>
      <c r="DD49" s="617">
        <v>5965911</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wDdjNlATxif8QvXSD/AGzlvDds/e0ruBGQijU/aJ8wttYpJrutDFge5PLQ+BOafVR4MTtQpKWlWMltkCZRUABA==" saltValue="Q9ccIXVhoflZipwjcAR5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369</v>
      </c>
      <c r="DK2" s="1108"/>
      <c r="DL2" s="1108"/>
      <c r="DM2" s="1108"/>
      <c r="DN2" s="1108"/>
      <c r="DO2" s="1109"/>
      <c r="DP2" s="224"/>
      <c r="DQ2" s="1107" t="s">
        <v>370</v>
      </c>
      <c r="DR2" s="1108"/>
      <c r="DS2" s="1108"/>
      <c r="DT2" s="1108"/>
      <c r="DU2" s="1108"/>
      <c r="DV2" s="1108"/>
      <c r="DW2" s="1108"/>
      <c r="DX2" s="1108"/>
      <c r="DY2" s="1108"/>
      <c r="DZ2" s="110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28"/>
      <c r="BA5" s="228"/>
      <c r="BB5" s="228"/>
      <c r="BC5" s="228"/>
      <c r="BD5" s="228"/>
      <c r="BE5" s="229"/>
      <c r="BF5" s="229"/>
      <c r="BG5" s="229"/>
      <c r="BH5" s="229"/>
      <c r="BI5" s="229"/>
      <c r="BJ5" s="229"/>
      <c r="BK5" s="229"/>
      <c r="BL5" s="229"/>
      <c r="BM5" s="229"/>
      <c r="BN5" s="229"/>
      <c r="BO5" s="229"/>
      <c r="BP5" s="229"/>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0"/>
    </row>
    <row r="7" spans="1:131" s="231" customFormat="1" ht="26.25" customHeight="1" thickTop="1" x14ac:dyDescent="0.15">
      <c r="A7" s="232">
        <v>1</v>
      </c>
      <c r="B7" s="1047" t="s">
        <v>390</v>
      </c>
      <c r="C7" s="1048"/>
      <c r="D7" s="1048"/>
      <c r="E7" s="1048"/>
      <c r="F7" s="1048"/>
      <c r="G7" s="1048"/>
      <c r="H7" s="1048"/>
      <c r="I7" s="1048"/>
      <c r="J7" s="1048"/>
      <c r="K7" s="1048"/>
      <c r="L7" s="1048"/>
      <c r="M7" s="1048"/>
      <c r="N7" s="1048"/>
      <c r="O7" s="1048"/>
      <c r="P7" s="1049"/>
      <c r="Q7" s="1087">
        <v>8551</v>
      </c>
      <c r="R7" s="1088"/>
      <c r="S7" s="1088"/>
      <c r="T7" s="1088"/>
      <c r="U7" s="1088"/>
      <c r="V7" s="1088">
        <v>8139</v>
      </c>
      <c r="W7" s="1088"/>
      <c r="X7" s="1088"/>
      <c r="Y7" s="1088"/>
      <c r="Z7" s="1088"/>
      <c r="AA7" s="1088">
        <v>412</v>
      </c>
      <c r="AB7" s="1088"/>
      <c r="AC7" s="1088"/>
      <c r="AD7" s="1088"/>
      <c r="AE7" s="1089"/>
      <c r="AF7" s="1090">
        <v>385</v>
      </c>
      <c r="AG7" s="1091"/>
      <c r="AH7" s="1091"/>
      <c r="AI7" s="1091"/>
      <c r="AJ7" s="1092"/>
      <c r="AK7" s="1093">
        <v>32</v>
      </c>
      <c r="AL7" s="1094"/>
      <c r="AM7" s="1094"/>
      <c r="AN7" s="1094"/>
      <c r="AO7" s="1094"/>
      <c r="AP7" s="1094">
        <v>6955</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392</v>
      </c>
      <c r="B23" s="937" t="s">
        <v>393</v>
      </c>
      <c r="C23" s="938"/>
      <c r="D23" s="938"/>
      <c r="E23" s="938"/>
      <c r="F23" s="938"/>
      <c r="G23" s="938"/>
      <c r="H23" s="938"/>
      <c r="I23" s="938"/>
      <c r="J23" s="938"/>
      <c r="K23" s="938"/>
      <c r="L23" s="938"/>
      <c r="M23" s="938"/>
      <c r="N23" s="938"/>
      <c r="O23" s="938"/>
      <c r="P23" s="948"/>
      <c r="Q23" s="1067">
        <v>8551</v>
      </c>
      <c r="R23" s="1061"/>
      <c r="S23" s="1061"/>
      <c r="T23" s="1061"/>
      <c r="U23" s="1061"/>
      <c r="V23" s="1061">
        <v>8139</v>
      </c>
      <c r="W23" s="1061"/>
      <c r="X23" s="1061"/>
      <c r="Y23" s="1061"/>
      <c r="Z23" s="1061"/>
      <c r="AA23" s="1061">
        <v>412</v>
      </c>
      <c r="AB23" s="1061"/>
      <c r="AC23" s="1061"/>
      <c r="AD23" s="1061"/>
      <c r="AE23" s="1068"/>
      <c r="AF23" s="1069">
        <v>385</v>
      </c>
      <c r="AG23" s="1061"/>
      <c r="AH23" s="1061"/>
      <c r="AI23" s="1061"/>
      <c r="AJ23" s="1070"/>
      <c r="AK23" s="1071"/>
      <c r="AL23" s="1072"/>
      <c r="AM23" s="1072"/>
      <c r="AN23" s="1072"/>
      <c r="AO23" s="1072"/>
      <c r="AP23" s="1061">
        <v>6955</v>
      </c>
      <c r="AQ23" s="1061"/>
      <c r="AR23" s="1061"/>
      <c r="AS23" s="1061"/>
      <c r="AT23" s="1061"/>
      <c r="AU23" s="1062"/>
      <c r="AV23" s="1062"/>
      <c r="AW23" s="1062"/>
      <c r="AX23" s="1062"/>
      <c r="AY23" s="1063"/>
      <c r="AZ23" s="1064" t="s">
        <v>238</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404</v>
      </c>
      <c r="C28" s="1048"/>
      <c r="D28" s="1048"/>
      <c r="E28" s="1048"/>
      <c r="F28" s="1048"/>
      <c r="G28" s="1048"/>
      <c r="H28" s="1048"/>
      <c r="I28" s="1048"/>
      <c r="J28" s="1048"/>
      <c r="K28" s="1048"/>
      <c r="L28" s="1048"/>
      <c r="M28" s="1048"/>
      <c r="N28" s="1048"/>
      <c r="O28" s="1048"/>
      <c r="P28" s="1049"/>
      <c r="Q28" s="1050">
        <v>2720</v>
      </c>
      <c r="R28" s="1051"/>
      <c r="S28" s="1051"/>
      <c r="T28" s="1051"/>
      <c r="U28" s="1051"/>
      <c r="V28" s="1051">
        <v>2697</v>
      </c>
      <c r="W28" s="1051"/>
      <c r="X28" s="1051"/>
      <c r="Y28" s="1051"/>
      <c r="Z28" s="1051"/>
      <c r="AA28" s="1051">
        <v>23</v>
      </c>
      <c r="AB28" s="1051"/>
      <c r="AC28" s="1051"/>
      <c r="AD28" s="1051"/>
      <c r="AE28" s="1052"/>
      <c r="AF28" s="1053">
        <v>23</v>
      </c>
      <c r="AG28" s="1051"/>
      <c r="AH28" s="1051"/>
      <c r="AI28" s="1051"/>
      <c r="AJ28" s="1054"/>
      <c r="AK28" s="1042">
        <v>227</v>
      </c>
      <c r="AL28" s="1043"/>
      <c r="AM28" s="1043"/>
      <c r="AN28" s="1043"/>
      <c r="AO28" s="1043"/>
      <c r="AP28" s="1043">
        <v>7</v>
      </c>
      <c r="AQ28" s="1043"/>
      <c r="AR28" s="1043"/>
      <c r="AS28" s="1043"/>
      <c r="AT28" s="1043"/>
      <c r="AU28" s="1043"/>
      <c r="AV28" s="1043"/>
      <c r="AW28" s="1043"/>
      <c r="AX28" s="1043"/>
      <c r="AY28" s="1043"/>
      <c r="AZ28" s="1044" t="s">
        <v>514</v>
      </c>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405</v>
      </c>
      <c r="C29" s="1031"/>
      <c r="D29" s="1031"/>
      <c r="E29" s="1031"/>
      <c r="F29" s="1031"/>
      <c r="G29" s="1031"/>
      <c r="H29" s="1031"/>
      <c r="I29" s="1031"/>
      <c r="J29" s="1031"/>
      <c r="K29" s="1031"/>
      <c r="L29" s="1031"/>
      <c r="M29" s="1031"/>
      <c r="N29" s="1031"/>
      <c r="O29" s="1031"/>
      <c r="P29" s="1032"/>
      <c r="Q29" s="1038">
        <v>2075</v>
      </c>
      <c r="R29" s="1039"/>
      <c r="S29" s="1039"/>
      <c r="T29" s="1039"/>
      <c r="U29" s="1039"/>
      <c r="V29" s="1039">
        <v>2008</v>
      </c>
      <c r="W29" s="1039"/>
      <c r="X29" s="1039"/>
      <c r="Y29" s="1039"/>
      <c r="Z29" s="1039"/>
      <c r="AA29" s="1039">
        <v>67</v>
      </c>
      <c r="AB29" s="1039"/>
      <c r="AC29" s="1039"/>
      <c r="AD29" s="1039"/>
      <c r="AE29" s="1040"/>
      <c r="AF29" s="1035">
        <v>67</v>
      </c>
      <c r="AG29" s="1036"/>
      <c r="AH29" s="1036"/>
      <c r="AI29" s="1036"/>
      <c r="AJ29" s="1037"/>
      <c r="AK29" s="980">
        <v>345</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406</v>
      </c>
      <c r="C30" s="1031"/>
      <c r="D30" s="1031"/>
      <c r="E30" s="1031"/>
      <c r="F30" s="1031"/>
      <c r="G30" s="1031"/>
      <c r="H30" s="1031"/>
      <c r="I30" s="1031"/>
      <c r="J30" s="1031"/>
      <c r="K30" s="1031"/>
      <c r="L30" s="1031"/>
      <c r="M30" s="1031"/>
      <c r="N30" s="1031"/>
      <c r="O30" s="1031"/>
      <c r="P30" s="1032"/>
      <c r="Q30" s="1038">
        <v>304</v>
      </c>
      <c r="R30" s="1039"/>
      <c r="S30" s="1039"/>
      <c r="T30" s="1039"/>
      <c r="U30" s="1039"/>
      <c r="V30" s="1039">
        <v>302</v>
      </c>
      <c r="W30" s="1039"/>
      <c r="X30" s="1039"/>
      <c r="Y30" s="1039"/>
      <c r="Z30" s="1039"/>
      <c r="AA30" s="1039">
        <v>2</v>
      </c>
      <c r="AB30" s="1039"/>
      <c r="AC30" s="1039"/>
      <c r="AD30" s="1039"/>
      <c r="AE30" s="1040"/>
      <c r="AF30" s="1035">
        <v>2</v>
      </c>
      <c r="AG30" s="1036"/>
      <c r="AH30" s="1036"/>
      <c r="AI30" s="1036"/>
      <c r="AJ30" s="1037"/>
      <c r="AK30" s="980">
        <v>335</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407</v>
      </c>
      <c r="C31" s="1031"/>
      <c r="D31" s="1031"/>
      <c r="E31" s="1031"/>
      <c r="F31" s="1031"/>
      <c r="G31" s="1031"/>
      <c r="H31" s="1031"/>
      <c r="I31" s="1031"/>
      <c r="J31" s="1031"/>
      <c r="K31" s="1031"/>
      <c r="L31" s="1031"/>
      <c r="M31" s="1031"/>
      <c r="N31" s="1031"/>
      <c r="O31" s="1031"/>
      <c r="P31" s="1032"/>
      <c r="Q31" s="1038">
        <v>134</v>
      </c>
      <c r="R31" s="1039"/>
      <c r="S31" s="1039"/>
      <c r="T31" s="1039"/>
      <c r="U31" s="1039"/>
      <c r="V31" s="1039">
        <v>119</v>
      </c>
      <c r="W31" s="1039"/>
      <c r="X31" s="1039"/>
      <c r="Y31" s="1039"/>
      <c r="Z31" s="1039"/>
      <c r="AA31" s="1039">
        <v>15</v>
      </c>
      <c r="AB31" s="1039"/>
      <c r="AC31" s="1039"/>
      <c r="AD31" s="1039"/>
      <c r="AE31" s="1040"/>
      <c r="AF31" s="1035">
        <v>15</v>
      </c>
      <c r="AG31" s="1036"/>
      <c r="AH31" s="1036"/>
      <c r="AI31" s="1036"/>
      <c r="AJ31" s="1037"/>
      <c r="AK31" s="980" t="s">
        <v>514</v>
      </c>
      <c r="AL31" s="971"/>
      <c r="AM31" s="971"/>
      <c r="AN31" s="971"/>
      <c r="AO31" s="971"/>
      <c r="AP31" s="971">
        <v>36</v>
      </c>
      <c r="AQ31" s="971"/>
      <c r="AR31" s="971"/>
      <c r="AS31" s="971"/>
      <c r="AT31" s="971"/>
      <c r="AU31" s="971" t="s">
        <v>514</v>
      </c>
      <c r="AV31" s="971"/>
      <c r="AW31" s="971"/>
      <c r="AX31" s="971"/>
      <c r="AY31" s="971"/>
      <c r="AZ31" s="1041" t="s">
        <v>514</v>
      </c>
      <c r="BA31" s="1041"/>
      <c r="BB31" s="1041"/>
      <c r="BC31" s="1041"/>
      <c r="BD31" s="1041"/>
      <c r="BE31" s="972"/>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408</v>
      </c>
      <c r="C32" s="1031"/>
      <c r="D32" s="1031"/>
      <c r="E32" s="1031"/>
      <c r="F32" s="1031"/>
      <c r="G32" s="1031"/>
      <c r="H32" s="1031"/>
      <c r="I32" s="1031"/>
      <c r="J32" s="1031"/>
      <c r="K32" s="1031"/>
      <c r="L32" s="1031"/>
      <c r="M32" s="1031"/>
      <c r="N32" s="1031"/>
      <c r="O32" s="1031"/>
      <c r="P32" s="1032"/>
      <c r="Q32" s="1038">
        <v>662</v>
      </c>
      <c r="R32" s="1039"/>
      <c r="S32" s="1039"/>
      <c r="T32" s="1039"/>
      <c r="U32" s="1039"/>
      <c r="V32" s="1039">
        <v>642</v>
      </c>
      <c r="W32" s="1039"/>
      <c r="X32" s="1039"/>
      <c r="Y32" s="1039"/>
      <c r="Z32" s="1039"/>
      <c r="AA32" s="1039">
        <v>20</v>
      </c>
      <c r="AB32" s="1039"/>
      <c r="AC32" s="1039"/>
      <c r="AD32" s="1039"/>
      <c r="AE32" s="1040"/>
      <c r="AF32" s="1035">
        <v>788</v>
      </c>
      <c r="AG32" s="1036"/>
      <c r="AH32" s="1036"/>
      <c r="AI32" s="1036"/>
      <c r="AJ32" s="1037"/>
      <c r="AK32" s="980">
        <v>121</v>
      </c>
      <c r="AL32" s="971"/>
      <c r="AM32" s="971"/>
      <c r="AN32" s="971"/>
      <c r="AO32" s="971"/>
      <c r="AP32" s="971">
        <v>1416</v>
      </c>
      <c r="AQ32" s="971"/>
      <c r="AR32" s="971"/>
      <c r="AS32" s="971"/>
      <c r="AT32" s="971"/>
      <c r="AU32" s="971">
        <v>346</v>
      </c>
      <c r="AV32" s="971"/>
      <c r="AW32" s="971"/>
      <c r="AX32" s="971"/>
      <c r="AY32" s="971"/>
      <c r="AZ32" s="1041" t="s">
        <v>514</v>
      </c>
      <c r="BA32" s="1041"/>
      <c r="BB32" s="1041"/>
      <c r="BC32" s="1041"/>
      <c r="BD32" s="1041"/>
      <c r="BE32" s="972" t="s">
        <v>409</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410</v>
      </c>
      <c r="C33" s="1031"/>
      <c r="D33" s="1031"/>
      <c r="E33" s="1031"/>
      <c r="F33" s="1031"/>
      <c r="G33" s="1031"/>
      <c r="H33" s="1031"/>
      <c r="I33" s="1031"/>
      <c r="J33" s="1031"/>
      <c r="K33" s="1031"/>
      <c r="L33" s="1031"/>
      <c r="M33" s="1031"/>
      <c r="N33" s="1031"/>
      <c r="O33" s="1031"/>
      <c r="P33" s="1032"/>
      <c r="Q33" s="1038">
        <v>101</v>
      </c>
      <c r="R33" s="1039"/>
      <c r="S33" s="1039"/>
      <c r="T33" s="1039"/>
      <c r="U33" s="1039"/>
      <c r="V33" s="1039">
        <v>85</v>
      </c>
      <c r="W33" s="1039"/>
      <c r="X33" s="1039"/>
      <c r="Y33" s="1039"/>
      <c r="Z33" s="1039"/>
      <c r="AA33" s="1039">
        <v>16</v>
      </c>
      <c r="AB33" s="1039"/>
      <c r="AC33" s="1039"/>
      <c r="AD33" s="1039"/>
      <c r="AE33" s="1040"/>
      <c r="AF33" s="1035">
        <v>16</v>
      </c>
      <c r="AG33" s="1036"/>
      <c r="AH33" s="1036"/>
      <c r="AI33" s="1036"/>
      <c r="AJ33" s="1037"/>
      <c r="AK33" s="980">
        <v>33</v>
      </c>
      <c r="AL33" s="971"/>
      <c r="AM33" s="971"/>
      <c r="AN33" s="971"/>
      <c r="AO33" s="971"/>
      <c r="AP33" s="971">
        <v>246</v>
      </c>
      <c r="AQ33" s="971"/>
      <c r="AR33" s="971"/>
      <c r="AS33" s="971"/>
      <c r="AT33" s="971"/>
      <c r="AU33" s="971">
        <v>234</v>
      </c>
      <c r="AV33" s="971"/>
      <c r="AW33" s="971"/>
      <c r="AX33" s="971"/>
      <c r="AY33" s="971"/>
      <c r="AZ33" s="1041" t="s">
        <v>514</v>
      </c>
      <c r="BA33" s="1041"/>
      <c r="BB33" s="1041"/>
      <c r="BC33" s="1041"/>
      <c r="BD33" s="1041"/>
      <c r="BE33" s="972" t="s">
        <v>411</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912</v>
      </c>
      <c r="AG63" s="959"/>
      <c r="AH63" s="959"/>
      <c r="AI63" s="959"/>
      <c r="AJ63" s="1022"/>
      <c r="AK63" s="1023"/>
      <c r="AL63" s="963"/>
      <c r="AM63" s="963"/>
      <c r="AN63" s="963"/>
      <c r="AO63" s="963"/>
      <c r="AP63" s="959">
        <v>1705</v>
      </c>
      <c r="AQ63" s="959"/>
      <c r="AR63" s="959"/>
      <c r="AS63" s="959"/>
      <c r="AT63" s="959"/>
      <c r="AU63" s="959">
        <v>580</v>
      </c>
      <c r="AV63" s="959"/>
      <c r="AW63" s="959"/>
      <c r="AX63" s="959"/>
      <c r="AY63" s="959"/>
      <c r="AZ63" s="1017"/>
      <c r="BA63" s="1017"/>
      <c r="BB63" s="1017"/>
      <c r="BC63" s="1017"/>
      <c r="BD63" s="1017"/>
      <c r="BE63" s="960"/>
      <c r="BF63" s="960"/>
      <c r="BG63" s="960"/>
      <c r="BH63" s="960"/>
      <c r="BI63" s="961"/>
      <c r="BJ63" s="1018" t="s">
        <v>414</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401</v>
      </c>
      <c r="AQ66" s="1002"/>
      <c r="AR66" s="1002"/>
      <c r="AS66" s="1002"/>
      <c r="AT66" s="1003"/>
      <c r="AU66" s="1001" t="s">
        <v>422</v>
      </c>
      <c r="AV66" s="1002"/>
      <c r="AW66" s="1002"/>
      <c r="AX66" s="1002"/>
      <c r="AY66" s="1003"/>
      <c r="AZ66" s="1001" t="s">
        <v>380</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578</v>
      </c>
      <c r="C68" s="986"/>
      <c r="D68" s="986"/>
      <c r="E68" s="986"/>
      <c r="F68" s="986"/>
      <c r="G68" s="986"/>
      <c r="H68" s="986"/>
      <c r="I68" s="986"/>
      <c r="J68" s="986"/>
      <c r="K68" s="986"/>
      <c r="L68" s="986"/>
      <c r="M68" s="986"/>
      <c r="N68" s="986"/>
      <c r="O68" s="986"/>
      <c r="P68" s="987"/>
      <c r="Q68" s="988">
        <v>777</v>
      </c>
      <c r="R68" s="982"/>
      <c r="S68" s="982"/>
      <c r="T68" s="982"/>
      <c r="U68" s="982"/>
      <c r="V68" s="982">
        <v>769</v>
      </c>
      <c r="W68" s="982"/>
      <c r="X68" s="982"/>
      <c r="Y68" s="982"/>
      <c r="Z68" s="982"/>
      <c r="AA68" s="982">
        <f>+Q68-V68</f>
        <v>8</v>
      </c>
      <c r="AB68" s="982"/>
      <c r="AC68" s="982"/>
      <c r="AD68" s="982"/>
      <c r="AE68" s="982"/>
      <c r="AF68" s="982">
        <v>8</v>
      </c>
      <c r="AG68" s="982"/>
      <c r="AH68" s="982"/>
      <c r="AI68" s="982"/>
      <c r="AJ68" s="982"/>
      <c r="AK68" s="982" t="s">
        <v>514</v>
      </c>
      <c r="AL68" s="982"/>
      <c r="AM68" s="982"/>
      <c r="AN68" s="982"/>
      <c r="AO68" s="982"/>
      <c r="AP68" s="982">
        <v>527</v>
      </c>
      <c r="AQ68" s="982"/>
      <c r="AR68" s="982"/>
      <c r="AS68" s="982"/>
      <c r="AT68" s="982"/>
      <c r="AU68" s="982">
        <v>245</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579</v>
      </c>
      <c r="C69" s="975"/>
      <c r="D69" s="975"/>
      <c r="E69" s="975"/>
      <c r="F69" s="975"/>
      <c r="G69" s="975"/>
      <c r="H69" s="975"/>
      <c r="I69" s="975"/>
      <c r="J69" s="975"/>
      <c r="K69" s="975"/>
      <c r="L69" s="975"/>
      <c r="M69" s="975"/>
      <c r="N69" s="975"/>
      <c r="O69" s="975"/>
      <c r="P69" s="976"/>
      <c r="Q69" s="977">
        <v>927</v>
      </c>
      <c r="R69" s="971"/>
      <c r="S69" s="971"/>
      <c r="T69" s="971"/>
      <c r="U69" s="971"/>
      <c r="V69" s="971">
        <v>899</v>
      </c>
      <c r="W69" s="971"/>
      <c r="X69" s="971"/>
      <c r="Y69" s="971"/>
      <c r="Z69" s="971"/>
      <c r="AA69" s="971">
        <f>+Q69-V69</f>
        <v>28</v>
      </c>
      <c r="AB69" s="971"/>
      <c r="AC69" s="971"/>
      <c r="AD69" s="971"/>
      <c r="AE69" s="971"/>
      <c r="AF69" s="971">
        <v>28</v>
      </c>
      <c r="AG69" s="971"/>
      <c r="AH69" s="971"/>
      <c r="AI69" s="971"/>
      <c r="AJ69" s="971"/>
      <c r="AK69" s="971" t="s">
        <v>514</v>
      </c>
      <c r="AL69" s="971"/>
      <c r="AM69" s="971"/>
      <c r="AN69" s="971"/>
      <c r="AO69" s="971"/>
      <c r="AP69" s="971">
        <v>67</v>
      </c>
      <c r="AQ69" s="971"/>
      <c r="AR69" s="971"/>
      <c r="AS69" s="971"/>
      <c r="AT69" s="971"/>
      <c r="AU69" s="971">
        <v>31</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580</v>
      </c>
      <c r="C70" s="975"/>
      <c r="D70" s="975"/>
      <c r="E70" s="975"/>
      <c r="F70" s="975"/>
      <c r="G70" s="975"/>
      <c r="H70" s="975"/>
      <c r="I70" s="975"/>
      <c r="J70" s="975"/>
      <c r="K70" s="975"/>
      <c r="L70" s="975"/>
      <c r="M70" s="975"/>
      <c r="N70" s="975"/>
      <c r="O70" s="975"/>
      <c r="P70" s="976"/>
      <c r="Q70" s="977">
        <v>7254</v>
      </c>
      <c r="R70" s="971"/>
      <c r="S70" s="971"/>
      <c r="T70" s="971"/>
      <c r="U70" s="971"/>
      <c r="V70" s="971">
        <v>6917</v>
      </c>
      <c r="W70" s="971"/>
      <c r="X70" s="971"/>
      <c r="Y70" s="971"/>
      <c r="Z70" s="971"/>
      <c r="AA70" s="971">
        <v>337</v>
      </c>
      <c r="AB70" s="971"/>
      <c r="AC70" s="971"/>
      <c r="AD70" s="971"/>
      <c r="AE70" s="971"/>
      <c r="AF70" s="971">
        <v>337</v>
      </c>
      <c r="AG70" s="971"/>
      <c r="AH70" s="971"/>
      <c r="AI70" s="971"/>
      <c r="AJ70" s="971"/>
      <c r="AK70" s="971" t="s">
        <v>514</v>
      </c>
      <c r="AL70" s="971"/>
      <c r="AM70" s="971"/>
      <c r="AN70" s="971"/>
      <c r="AO70" s="971"/>
      <c r="AP70" s="971" t="s">
        <v>581</v>
      </c>
      <c r="AQ70" s="971"/>
      <c r="AR70" s="971"/>
      <c r="AS70" s="971"/>
      <c r="AT70" s="971"/>
      <c r="AU70" s="971" t="s">
        <v>581</v>
      </c>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582</v>
      </c>
      <c r="C71" s="975"/>
      <c r="D71" s="975"/>
      <c r="E71" s="975"/>
      <c r="F71" s="975"/>
      <c r="G71" s="975"/>
      <c r="H71" s="975"/>
      <c r="I71" s="975"/>
      <c r="J71" s="975"/>
      <c r="K71" s="975"/>
      <c r="L71" s="975"/>
      <c r="M71" s="975"/>
      <c r="N71" s="975"/>
      <c r="O71" s="975"/>
      <c r="P71" s="976"/>
      <c r="Q71" s="977">
        <v>2273</v>
      </c>
      <c r="R71" s="971"/>
      <c r="S71" s="971"/>
      <c r="T71" s="971"/>
      <c r="U71" s="971"/>
      <c r="V71" s="971">
        <v>2162</v>
      </c>
      <c r="W71" s="971"/>
      <c r="X71" s="971"/>
      <c r="Y71" s="971"/>
      <c r="Z71" s="971"/>
      <c r="AA71" s="971">
        <v>111</v>
      </c>
      <c r="AB71" s="971"/>
      <c r="AC71" s="971"/>
      <c r="AD71" s="971"/>
      <c r="AE71" s="971"/>
      <c r="AF71" s="971">
        <v>111</v>
      </c>
      <c r="AG71" s="971"/>
      <c r="AH71" s="971"/>
      <c r="AI71" s="971"/>
      <c r="AJ71" s="971"/>
      <c r="AK71" s="971" t="s">
        <v>514</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583</v>
      </c>
      <c r="C72" s="975"/>
      <c r="D72" s="975"/>
      <c r="E72" s="975"/>
      <c r="F72" s="975"/>
      <c r="G72" s="975"/>
      <c r="H72" s="975"/>
      <c r="I72" s="975"/>
      <c r="J72" s="975"/>
      <c r="K72" s="975"/>
      <c r="L72" s="975"/>
      <c r="M72" s="975"/>
      <c r="N72" s="975"/>
      <c r="O72" s="975"/>
      <c r="P72" s="976"/>
      <c r="Q72" s="977">
        <v>983883</v>
      </c>
      <c r="R72" s="971"/>
      <c r="S72" s="971"/>
      <c r="T72" s="971"/>
      <c r="U72" s="971"/>
      <c r="V72" s="971">
        <v>942967</v>
      </c>
      <c r="W72" s="971"/>
      <c r="X72" s="971"/>
      <c r="Y72" s="971"/>
      <c r="Z72" s="971"/>
      <c r="AA72" s="971">
        <v>40916</v>
      </c>
      <c r="AB72" s="971"/>
      <c r="AC72" s="971"/>
      <c r="AD72" s="971"/>
      <c r="AE72" s="971"/>
      <c r="AF72" s="971">
        <v>40916</v>
      </c>
      <c r="AG72" s="971"/>
      <c r="AH72" s="971"/>
      <c r="AI72" s="971"/>
      <c r="AJ72" s="971"/>
      <c r="AK72" s="971">
        <v>1</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584</v>
      </c>
      <c r="C73" s="975"/>
      <c r="D73" s="975"/>
      <c r="E73" s="975"/>
      <c r="F73" s="975"/>
      <c r="G73" s="975"/>
      <c r="H73" s="975"/>
      <c r="I73" s="975"/>
      <c r="J73" s="975"/>
      <c r="K73" s="975"/>
      <c r="L73" s="975"/>
      <c r="M73" s="975"/>
      <c r="N73" s="975"/>
      <c r="O73" s="975"/>
      <c r="P73" s="976"/>
      <c r="Q73" s="977">
        <v>1332</v>
      </c>
      <c r="R73" s="971"/>
      <c r="S73" s="971"/>
      <c r="T73" s="971"/>
      <c r="U73" s="971"/>
      <c r="V73" s="971">
        <v>1216</v>
      </c>
      <c r="W73" s="971"/>
      <c r="X73" s="971"/>
      <c r="Y73" s="971"/>
      <c r="Z73" s="971"/>
      <c r="AA73" s="971">
        <f>+Q73-V73</f>
        <v>116</v>
      </c>
      <c r="AB73" s="971"/>
      <c r="AC73" s="971"/>
      <c r="AD73" s="971"/>
      <c r="AE73" s="971"/>
      <c r="AF73" s="971">
        <v>116</v>
      </c>
      <c r="AG73" s="971"/>
      <c r="AH73" s="971"/>
      <c r="AI73" s="971"/>
      <c r="AJ73" s="971"/>
      <c r="AK73" s="971" t="s">
        <v>514</v>
      </c>
      <c r="AL73" s="971"/>
      <c r="AM73" s="971"/>
      <c r="AN73" s="971"/>
      <c r="AO73" s="971"/>
      <c r="AP73" s="971">
        <v>12637</v>
      </c>
      <c r="AQ73" s="971"/>
      <c r="AR73" s="971"/>
      <c r="AS73" s="971"/>
      <c r="AT73" s="971"/>
      <c r="AU73" s="971">
        <v>2110</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41516</v>
      </c>
      <c r="AG88" s="959"/>
      <c r="AH88" s="959"/>
      <c r="AI88" s="959"/>
      <c r="AJ88" s="959"/>
      <c r="AK88" s="963"/>
      <c r="AL88" s="963"/>
      <c r="AM88" s="963"/>
      <c r="AN88" s="963"/>
      <c r="AO88" s="963"/>
      <c r="AP88" s="959">
        <v>13231</v>
      </c>
      <c r="AQ88" s="959"/>
      <c r="AR88" s="959"/>
      <c r="AS88" s="959"/>
      <c r="AT88" s="959"/>
      <c r="AU88" s="959">
        <v>2386</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26"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602378</v>
      </c>
      <c r="AB110" s="889"/>
      <c r="AC110" s="889"/>
      <c r="AD110" s="889"/>
      <c r="AE110" s="890"/>
      <c r="AF110" s="891">
        <v>629738</v>
      </c>
      <c r="AG110" s="889"/>
      <c r="AH110" s="889"/>
      <c r="AI110" s="889"/>
      <c r="AJ110" s="890"/>
      <c r="AK110" s="891">
        <v>678305</v>
      </c>
      <c r="AL110" s="889"/>
      <c r="AM110" s="889"/>
      <c r="AN110" s="889"/>
      <c r="AO110" s="890"/>
      <c r="AP110" s="892">
        <v>14.2</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7321326</v>
      </c>
      <c r="BR110" s="842"/>
      <c r="BS110" s="842"/>
      <c r="BT110" s="842"/>
      <c r="BU110" s="842"/>
      <c r="BV110" s="842">
        <v>7454308</v>
      </c>
      <c r="BW110" s="842"/>
      <c r="BX110" s="842"/>
      <c r="BY110" s="842"/>
      <c r="BZ110" s="842"/>
      <c r="CA110" s="842">
        <v>6955187</v>
      </c>
      <c r="CB110" s="842"/>
      <c r="CC110" s="842"/>
      <c r="CD110" s="842"/>
      <c r="CE110" s="842"/>
      <c r="CF110" s="866">
        <v>145.4</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238</v>
      </c>
      <c r="DH110" s="842"/>
      <c r="DI110" s="842"/>
      <c r="DJ110" s="842"/>
      <c r="DK110" s="842"/>
      <c r="DL110" s="842" t="s">
        <v>238</v>
      </c>
      <c r="DM110" s="842"/>
      <c r="DN110" s="842"/>
      <c r="DO110" s="842"/>
      <c r="DP110" s="842"/>
      <c r="DQ110" s="842" t="s">
        <v>238</v>
      </c>
      <c r="DR110" s="842"/>
      <c r="DS110" s="842"/>
      <c r="DT110" s="842"/>
      <c r="DU110" s="842"/>
      <c r="DV110" s="843" t="s">
        <v>414</v>
      </c>
      <c r="DW110" s="843"/>
      <c r="DX110" s="843"/>
      <c r="DY110" s="843"/>
      <c r="DZ110" s="844"/>
    </row>
    <row r="111" spans="1:131" s="226"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414</v>
      </c>
      <c r="AB111" s="919"/>
      <c r="AC111" s="919"/>
      <c r="AD111" s="919"/>
      <c r="AE111" s="920"/>
      <c r="AF111" s="921" t="s">
        <v>238</v>
      </c>
      <c r="AG111" s="919"/>
      <c r="AH111" s="919"/>
      <c r="AI111" s="919"/>
      <c r="AJ111" s="920"/>
      <c r="AK111" s="921" t="s">
        <v>238</v>
      </c>
      <c r="AL111" s="919"/>
      <c r="AM111" s="919"/>
      <c r="AN111" s="919"/>
      <c r="AO111" s="920"/>
      <c r="AP111" s="922" t="s">
        <v>414</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v>2433</v>
      </c>
      <c r="BR111" s="790"/>
      <c r="BS111" s="790"/>
      <c r="BT111" s="790"/>
      <c r="BU111" s="790"/>
      <c r="BV111" s="790">
        <v>1211</v>
      </c>
      <c r="BW111" s="790"/>
      <c r="BX111" s="790"/>
      <c r="BY111" s="790"/>
      <c r="BZ111" s="790"/>
      <c r="CA111" s="790" t="s">
        <v>442</v>
      </c>
      <c r="CB111" s="790"/>
      <c r="CC111" s="790"/>
      <c r="CD111" s="790"/>
      <c r="CE111" s="790"/>
      <c r="CF111" s="875" t="s">
        <v>414</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238</v>
      </c>
      <c r="DH111" s="790"/>
      <c r="DI111" s="790"/>
      <c r="DJ111" s="790"/>
      <c r="DK111" s="790"/>
      <c r="DL111" s="790" t="s">
        <v>238</v>
      </c>
      <c r="DM111" s="790"/>
      <c r="DN111" s="790"/>
      <c r="DO111" s="790"/>
      <c r="DP111" s="790"/>
      <c r="DQ111" s="790" t="s">
        <v>238</v>
      </c>
      <c r="DR111" s="790"/>
      <c r="DS111" s="790"/>
      <c r="DT111" s="790"/>
      <c r="DU111" s="790"/>
      <c r="DV111" s="796" t="s">
        <v>414</v>
      </c>
      <c r="DW111" s="796"/>
      <c r="DX111" s="796"/>
      <c r="DY111" s="796"/>
      <c r="DZ111" s="797"/>
    </row>
    <row r="112" spans="1:131" s="226"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238</v>
      </c>
      <c r="AB112" s="780"/>
      <c r="AC112" s="780"/>
      <c r="AD112" s="780"/>
      <c r="AE112" s="781"/>
      <c r="AF112" s="782" t="s">
        <v>238</v>
      </c>
      <c r="AG112" s="780"/>
      <c r="AH112" s="780"/>
      <c r="AI112" s="780"/>
      <c r="AJ112" s="781"/>
      <c r="AK112" s="782" t="s">
        <v>238</v>
      </c>
      <c r="AL112" s="780"/>
      <c r="AM112" s="780"/>
      <c r="AN112" s="780"/>
      <c r="AO112" s="781"/>
      <c r="AP112" s="824" t="s">
        <v>442</v>
      </c>
      <c r="AQ112" s="825"/>
      <c r="AR112" s="825"/>
      <c r="AS112" s="825"/>
      <c r="AT112" s="826"/>
      <c r="AU112" s="932"/>
      <c r="AV112" s="933"/>
      <c r="AW112" s="933"/>
      <c r="AX112" s="933"/>
      <c r="AY112" s="933"/>
      <c r="AZ112" s="817" t="s">
        <v>446</v>
      </c>
      <c r="BA112" s="752"/>
      <c r="BB112" s="752"/>
      <c r="BC112" s="752"/>
      <c r="BD112" s="752"/>
      <c r="BE112" s="752"/>
      <c r="BF112" s="752"/>
      <c r="BG112" s="752"/>
      <c r="BH112" s="752"/>
      <c r="BI112" s="752"/>
      <c r="BJ112" s="752"/>
      <c r="BK112" s="752"/>
      <c r="BL112" s="752"/>
      <c r="BM112" s="752"/>
      <c r="BN112" s="752"/>
      <c r="BO112" s="752"/>
      <c r="BP112" s="753"/>
      <c r="BQ112" s="789">
        <v>573821</v>
      </c>
      <c r="BR112" s="790"/>
      <c r="BS112" s="790"/>
      <c r="BT112" s="790"/>
      <c r="BU112" s="790"/>
      <c r="BV112" s="790">
        <v>580145</v>
      </c>
      <c r="BW112" s="790"/>
      <c r="BX112" s="790"/>
      <c r="BY112" s="790"/>
      <c r="BZ112" s="790"/>
      <c r="CA112" s="790">
        <v>579616</v>
      </c>
      <c r="CB112" s="790"/>
      <c r="CC112" s="790"/>
      <c r="CD112" s="790"/>
      <c r="CE112" s="790"/>
      <c r="CF112" s="875">
        <v>12.1</v>
      </c>
      <c r="CG112" s="876"/>
      <c r="CH112" s="876"/>
      <c r="CI112" s="876"/>
      <c r="CJ112" s="876"/>
      <c r="CK112" s="927"/>
      <c r="CL112" s="821"/>
      <c r="CM112" s="817"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238</v>
      </c>
      <c r="DH112" s="790"/>
      <c r="DI112" s="790"/>
      <c r="DJ112" s="790"/>
      <c r="DK112" s="790"/>
      <c r="DL112" s="790" t="s">
        <v>238</v>
      </c>
      <c r="DM112" s="790"/>
      <c r="DN112" s="790"/>
      <c r="DO112" s="790"/>
      <c r="DP112" s="790"/>
      <c r="DQ112" s="790" t="s">
        <v>238</v>
      </c>
      <c r="DR112" s="790"/>
      <c r="DS112" s="790"/>
      <c r="DT112" s="790"/>
      <c r="DU112" s="790"/>
      <c r="DV112" s="796" t="s">
        <v>238</v>
      </c>
      <c r="DW112" s="796"/>
      <c r="DX112" s="796"/>
      <c r="DY112" s="796"/>
      <c r="DZ112" s="797"/>
    </row>
    <row r="113" spans="1:130" s="226" customFormat="1" ht="26.25" customHeight="1" x14ac:dyDescent="0.15">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60669</v>
      </c>
      <c r="AB113" s="919"/>
      <c r="AC113" s="919"/>
      <c r="AD113" s="919"/>
      <c r="AE113" s="920"/>
      <c r="AF113" s="921">
        <v>63418</v>
      </c>
      <c r="AG113" s="919"/>
      <c r="AH113" s="919"/>
      <c r="AI113" s="919"/>
      <c r="AJ113" s="920"/>
      <c r="AK113" s="921">
        <v>62791</v>
      </c>
      <c r="AL113" s="919"/>
      <c r="AM113" s="919"/>
      <c r="AN113" s="919"/>
      <c r="AO113" s="920"/>
      <c r="AP113" s="922">
        <v>1.3</v>
      </c>
      <c r="AQ113" s="923"/>
      <c r="AR113" s="923"/>
      <c r="AS113" s="923"/>
      <c r="AT113" s="924"/>
      <c r="AU113" s="932"/>
      <c r="AV113" s="933"/>
      <c r="AW113" s="933"/>
      <c r="AX113" s="933"/>
      <c r="AY113" s="933"/>
      <c r="AZ113" s="817" t="s">
        <v>449</v>
      </c>
      <c r="BA113" s="752"/>
      <c r="BB113" s="752"/>
      <c r="BC113" s="752"/>
      <c r="BD113" s="752"/>
      <c r="BE113" s="752"/>
      <c r="BF113" s="752"/>
      <c r="BG113" s="752"/>
      <c r="BH113" s="752"/>
      <c r="BI113" s="752"/>
      <c r="BJ113" s="752"/>
      <c r="BK113" s="752"/>
      <c r="BL113" s="752"/>
      <c r="BM113" s="752"/>
      <c r="BN113" s="752"/>
      <c r="BO113" s="752"/>
      <c r="BP113" s="753"/>
      <c r="BQ113" s="789">
        <v>437025</v>
      </c>
      <c r="BR113" s="790"/>
      <c r="BS113" s="790"/>
      <c r="BT113" s="790"/>
      <c r="BU113" s="790"/>
      <c r="BV113" s="790">
        <v>1316688</v>
      </c>
      <c r="BW113" s="790"/>
      <c r="BX113" s="790"/>
      <c r="BY113" s="790"/>
      <c r="BZ113" s="790"/>
      <c r="CA113" s="790">
        <v>2386935</v>
      </c>
      <c r="CB113" s="790"/>
      <c r="CC113" s="790"/>
      <c r="CD113" s="790"/>
      <c r="CE113" s="790"/>
      <c r="CF113" s="875">
        <v>49.9</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238</v>
      </c>
      <c r="DH113" s="780"/>
      <c r="DI113" s="780"/>
      <c r="DJ113" s="780"/>
      <c r="DK113" s="781"/>
      <c r="DL113" s="782" t="s">
        <v>414</v>
      </c>
      <c r="DM113" s="780"/>
      <c r="DN113" s="780"/>
      <c r="DO113" s="780"/>
      <c r="DP113" s="781"/>
      <c r="DQ113" s="782" t="s">
        <v>238</v>
      </c>
      <c r="DR113" s="780"/>
      <c r="DS113" s="780"/>
      <c r="DT113" s="780"/>
      <c r="DU113" s="781"/>
      <c r="DV113" s="824" t="s">
        <v>414</v>
      </c>
      <c r="DW113" s="825"/>
      <c r="DX113" s="825"/>
      <c r="DY113" s="825"/>
      <c r="DZ113" s="826"/>
    </row>
    <row r="114" spans="1:130" s="226"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69548</v>
      </c>
      <c r="AB114" s="780"/>
      <c r="AC114" s="780"/>
      <c r="AD114" s="780"/>
      <c r="AE114" s="781"/>
      <c r="AF114" s="782">
        <v>27733</v>
      </c>
      <c r="AG114" s="780"/>
      <c r="AH114" s="780"/>
      <c r="AI114" s="780"/>
      <c r="AJ114" s="781"/>
      <c r="AK114" s="782">
        <v>25281</v>
      </c>
      <c r="AL114" s="780"/>
      <c r="AM114" s="780"/>
      <c r="AN114" s="780"/>
      <c r="AO114" s="781"/>
      <c r="AP114" s="824">
        <v>0.5</v>
      </c>
      <c r="AQ114" s="825"/>
      <c r="AR114" s="825"/>
      <c r="AS114" s="825"/>
      <c r="AT114" s="826"/>
      <c r="AU114" s="932"/>
      <c r="AV114" s="933"/>
      <c r="AW114" s="933"/>
      <c r="AX114" s="933"/>
      <c r="AY114" s="933"/>
      <c r="AZ114" s="817" t="s">
        <v>452</v>
      </c>
      <c r="BA114" s="752"/>
      <c r="BB114" s="752"/>
      <c r="BC114" s="752"/>
      <c r="BD114" s="752"/>
      <c r="BE114" s="752"/>
      <c r="BF114" s="752"/>
      <c r="BG114" s="752"/>
      <c r="BH114" s="752"/>
      <c r="BI114" s="752"/>
      <c r="BJ114" s="752"/>
      <c r="BK114" s="752"/>
      <c r="BL114" s="752"/>
      <c r="BM114" s="752"/>
      <c r="BN114" s="752"/>
      <c r="BO114" s="752"/>
      <c r="BP114" s="753"/>
      <c r="BQ114" s="789">
        <v>2182116</v>
      </c>
      <c r="BR114" s="790"/>
      <c r="BS114" s="790"/>
      <c r="BT114" s="790"/>
      <c r="BU114" s="790"/>
      <c r="BV114" s="790">
        <v>2183905</v>
      </c>
      <c r="BW114" s="790"/>
      <c r="BX114" s="790"/>
      <c r="BY114" s="790"/>
      <c r="BZ114" s="790"/>
      <c r="CA114" s="790">
        <v>2084489</v>
      </c>
      <c r="CB114" s="790"/>
      <c r="CC114" s="790"/>
      <c r="CD114" s="790"/>
      <c r="CE114" s="790"/>
      <c r="CF114" s="875">
        <v>43.6</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414</v>
      </c>
      <c r="DH114" s="780"/>
      <c r="DI114" s="780"/>
      <c r="DJ114" s="780"/>
      <c r="DK114" s="781"/>
      <c r="DL114" s="782" t="s">
        <v>414</v>
      </c>
      <c r="DM114" s="780"/>
      <c r="DN114" s="780"/>
      <c r="DO114" s="780"/>
      <c r="DP114" s="781"/>
      <c r="DQ114" s="782" t="s">
        <v>238</v>
      </c>
      <c r="DR114" s="780"/>
      <c r="DS114" s="780"/>
      <c r="DT114" s="780"/>
      <c r="DU114" s="781"/>
      <c r="DV114" s="824" t="s">
        <v>238</v>
      </c>
      <c r="DW114" s="825"/>
      <c r="DX114" s="825"/>
      <c r="DY114" s="825"/>
      <c r="DZ114" s="826"/>
    </row>
    <row r="115" spans="1:130" s="226"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1233</v>
      </c>
      <c r="AB115" s="919"/>
      <c r="AC115" s="919"/>
      <c r="AD115" s="919"/>
      <c r="AE115" s="920"/>
      <c r="AF115" s="921">
        <v>1222</v>
      </c>
      <c r="AG115" s="919"/>
      <c r="AH115" s="919"/>
      <c r="AI115" s="919"/>
      <c r="AJ115" s="920"/>
      <c r="AK115" s="921">
        <v>1211</v>
      </c>
      <c r="AL115" s="919"/>
      <c r="AM115" s="919"/>
      <c r="AN115" s="919"/>
      <c r="AO115" s="920"/>
      <c r="AP115" s="922">
        <v>0</v>
      </c>
      <c r="AQ115" s="923"/>
      <c r="AR115" s="923"/>
      <c r="AS115" s="923"/>
      <c r="AT115" s="924"/>
      <c r="AU115" s="932"/>
      <c r="AV115" s="933"/>
      <c r="AW115" s="933"/>
      <c r="AX115" s="933"/>
      <c r="AY115" s="933"/>
      <c r="AZ115" s="817" t="s">
        <v>455</v>
      </c>
      <c r="BA115" s="752"/>
      <c r="BB115" s="752"/>
      <c r="BC115" s="752"/>
      <c r="BD115" s="752"/>
      <c r="BE115" s="752"/>
      <c r="BF115" s="752"/>
      <c r="BG115" s="752"/>
      <c r="BH115" s="752"/>
      <c r="BI115" s="752"/>
      <c r="BJ115" s="752"/>
      <c r="BK115" s="752"/>
      <c r="BL115" s="752"/>
      <c r="BM115" s="752"/>
      <c r="BN115" s="752"/>
      <c r="BO115" s="752"/>
      <c r="BP115" s="753"/>
      <c r="BQ115" s="789" t="s">
        <v>238</v>
      </c>
      <c r="BR115" s="790"/>
      <c r="BS115" s="790"/>
      <c r="BT115" s="790"/>
      <c r="BU115" s="790"/>
      <c r="BV115" s="790" t="s">
        <v>238</v>
      </c>
      <c r="BW115" s="790"/>
      <c r="BX115" s="790"/>
      <c r="BY115" s="790"/>
      <c r="BZ115" s="790"/>
      <c r="CA115" s="790" t="s">
        <v>238</v>
      </c>
      <c r="CB115" s="790"/>
      <c r="CC115" s="790"/>
      <c r="CD115" s="790"/>
      <c r="CE115" s="790"/>
      <c r="CF115" s="875" t="s">
        <v>238</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238</v>
      </c>
      <c r="DH115" s="780"/>
      <c r="DI115" s="780"/>
      <c r="DJ115" s="780"/>
      <c r="DK115" s="781"/>
      <c r="DL115" s="782" t="s">
        <v>238</v>
      </c>
      <c r="DM115" s="780"/>
      <c r="DN115" s="780"/>
      <c r="DO115" s="780"/>
      <c r="DP115" s="781"/>
      <c r="DQ115" s="782" t="s">
        <v>238</v>
      </c>
      <c r="DR115" s="780"/>
      <c r="DS115" s="780"/>
      <c r="DT115" s="780"/>
      <c r="DU115" s="781"/>
      <c r="DV115" s="824" t="s">
        <v>414</v>
      </c>
      <c r="DW115" s="825"/>
      <c r="DX115" s="825"/>
      <c r="DY115" s="825"/>
      <c r="DZ115" s="826"/>
    </row>
    <row r="116" spans="1:130" s="226"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238</v>
      </c>
      <c r="AB116" s="780"/>
      <c r="AC116" s="780"/>
      <c r="AD116" s="780"/>
      <c r="AE116" s="781"/>
      <c r="AF116" s="782" t="s">
        <v>238</v>
      </c>
      <c r="AG116" s="780"/>
      <c r="AH116" s="780"/>
      <c r="AI116" s="780"/>
      <c r="AJ116" s="781"/>
      <c r="AK116" s="782" t="s">
        <v>238</v>
      </c>
      <c r="AL116" s="780"/>
      <c r="AM116" s="780"/>
      <c r="AN116" s="780"/>
      <c r="AO116" s="781"/>
      <c r="AP116" s="824" t="s">
        <v>238</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789" t="s">
        <v>238</v>
      </c>
      <c r="BR116" s="790"/>
      <c r="BS116" s="790"/>
      <c r="BT116" s="790"/>
      <c r="BU116" s="790"/>
      <c r="BV116" s="790" t="s">
        <v>238</v>
      </c>
      <c r="BW116" s="790"/>
      <c r="BX116" s="790"/>
      <c r="BY116" s="790"/>
      <c r="BZ116" s="790"/>
      <c r="CA116" s="790" t="s">
        <v>238</v>
      </c>
      <c r="CB116" s="790"/>
      <c r="CC116" s="790"/>
      <c r="CD116" s="790"/>
      <c r="CE116" s="790"/>
      <c r="CF116" s="875" t="s">
        <v>442</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2433</v>
      </c>
      <c r="DH116" s="780"/>
      <c r="DI116" s="780"/>
      <c r="DJ116" s="780"/>
      <c r="DK116" s="781"/>
      <c r="DL116" s="782">
        <v>1211</v>
      </c>
      <c r="DM116" s="780"/>
      <c r="DN116" s="780"/>
      <c r="DO116" s="780"/>
      <c r="DP116" s="781"/>
      <c r="DQ116" s="782" t="s">
        <v>238</v>
      </c>
      <c r="DR116" s="780"/>
      <c r="DS116" s="780"/>
      <c r="DT116" s="780"/>
      <c r="DU116" s="781"/>
      <c r="DV116" s="824" t="s">
        <v>238</v>
      </c>
      <c r="DW116" s="825"/>
      <c r="DX116" s="825"/>
      <c r="DY116" s="825"/>
      <c r="DZ116" s="826"/>
    </row>
    <row r="117" spans="1:130" s="226"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733828</v>
      </c>
      <c r="AB117" s="903"/>
      <c r="AC117" s="903"/>
      <c r="AD117" s="903"/>
      <c r="AE117" s="904"/>
      <c r="AF117" s="905">
        <v>722111</v>
      </c>
      <c r="AG117" s="903"/>
      <c r="AH117" s="903"/>
      <c r="AI117" s="903"/>
      <c r="AJ117" s="904"/>
      <c r="AK117" s="905">
        <v>767588</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238</v>
      </c>
      <c r="BR117" s="790"/>
      <c r="BS117" s="790"/>
      <c r="BT117" s="790"/>
      <c r="BU117" s="790"/>
      <c r="BV117" s="790" t="s">
        <v>442</v>
      </c>
      <c r="BW117" s="790"/>
      <c r="BX117" s="790"/>
      <c r="BY117" s="790"/>
      <c r="BZ117" s="790"/>
      <c r="CA117" s="790" t="s">
        <v>238</v>
      </c>
      <c r="CB117" s="790"/>
      <c r="CC117" s="790"/>
      <c r="CD117" s="790"/>
      <c r="CE117" s="790"/>
      <c r="CF117" s="875" t="s">
        <v>238</v>
      </c>
      <c r="CG117" s="876"/>
      <c r="CH117" s="876"/>
      <c r="CI117" s="876"/>
      <c r="CJ117" s="876"/>
      <c r="CK117" s="927"/>
      <c r="CL117" s="821"/>
      <c r="CM117" s="817"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442</v>
      </c>
      <c r="DM117" s="780"/>
      <c r="DN117" s="780"/>
      <c r="DO117" s="780"/>
      <c r="DP117" s="781"/>
      <c r="DQ117" s="782" t="s">
        <v>414</v>
      </c>
      <c r="DR117" s="780"/>
      <c r="DS117" s="780"/>
      <c r="DT117" s="780"/>
      <c r="DU117" s="781"/>
      <c r="DV117" s="824" t="s">
        <v>414</v>
      </c>
      <c r="DW117" s="825"/>
      <c r="DX117" s="825"/>
      <c r="DY117" s="825"/>
      <c r="DZ117" s="826"/>
    </row>
    <row r="118" spans="1:130" s="226"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238</v>
      </c>
      <c r="BR118" s="845"/>
      <c r="BS118" s="845"/>
      <c r="BT118" s="845"/>
      <c r="BU118" s="845"/>
      <c r="BV118" s="845" t="s">
        <v>414</v>
      </c>
      <c r="BW118" s="845"/>
      <c r="BX118" s="845"/>
      <c r="BY118" s="845"/>
      <c r="BZ118" s="845"/>
      <c r="CA118" s="845" t="s">
        <v>414</v>
      </c>
      <c r="CB118" s="845"/>
      <c r="CC118" s="845"/>
      <c r="CD118" s="845"/>
      <c r="CE118" s="845"/>
      <c r="CF118" s="875" t="s">
        <v>442</v>
      </c>
      <c r="CG118" s="876"/>
      <c r="CH118" s="876"/>
      <c r="CI118" s="876"/>
      <c r="CJ118" s="876"/>
      <c r="CK118" s="927"/>
      <c r="CL118" s="821"/>
      <c r="CM118" s="817"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414</v>
      </c>
      <c r="DH118" s="780"/>
      <c r="DI118" s="780"/>
      <c r="DJ118" s="780"/>
      <c r="DK118" s="781"/>
      <c r="DL118" s="782" t="s">
        <v>238</v>
      </c>
      <c r="DM118" s="780"/>
      <c r="DN118" s="780"/>
      <c r="DO118" s="780"/>
      <c r="DP118" s="781"/>
      <c r="DQ118" s="782" t="s">
        <v>414</v>
      </c>
      <c r="DR118" s="780"/>
      <c r="DS118" s="780"/>
      <c r="DT118" s="780"/>
      <c r="DU118" s="781"/>
      <c r="DV118" s="824" t="s">
        <v>414</v>
      </c>
      <c r="DW118" s="825"/>
      <c r="DX118" s="825"/>
      <c r="DY118" s="825"/>
      <c r="DZ118" s="826"/>
    </row>
    <row r="119" spans="1:130" s="226"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414</v>
      </c>
      <c r="AB119" s="889"/>
      <c r="AC119" s="889"/>
      <c r="AD119" s="889"/>
      <c r="AE119" s="890"/>
      <c r="AF119" s="891" t="s">
        <v>414</v>
      </c>
      <c r="AG119" s="889"/>
      <c r="AH119" s="889"/>
      <c r="AI119" s="889"/>
      <c r="AJ119" s="890"/>
      <c r="AK119" s="891" t="s">
        <v>414</v>
      </c>
      <c r="AL119" s="889"/>
      <c r="AM119" s="889"/>
      <c r="AN119" s="889"/>
      <c r="AO119" s="890"/>
      <c r="AP119" s="892" t="s">
        <v>414</v>
      </c>
      <c r="AQ119" s="893"/>
      <c r="AR119" s="893"/>
      <c r="AS119" s="893"/>
      <c r="AT119" s="894"/>
      <c r="AU119" s="934"/>
      <c r="AV119" s="935"/>
      <c r="AW119" s="935"/>
      <c r="AX119" s="935"/>
      <c r="AY119" s="935"/>
      <c r="AZ119" s="247" t="s">
        <v>190</v>
      </c>
      <c r="BA119" s="247"/>
      <c r="BB119" s="247"/>
      <c r="BC119" s="247"/>
      <c r="BD119" s="247"/>
      <c r="BE119" s="247"/>
      <c r="BF119" s="247"/>
      <c r="BG119" s="247"/>
      <c r="BH119" s="247"/>
      <c r="BI119" s="247"/>
      <c r="BJ119" s="247"/>
      <c r="BK119" s="247"/>
      <c r="BL119" s="247"/>
      <c r="BM119" s="247"/>
      <c r="BN119" s="247"/>
      <c r="BO119" s="877" t="s">
        <v>465</v>
      </c>
      <c r="BP119" s="878"/>
      <c r="BQ119" s="879">
        <v>10516721</v>
      </c>
      <c r="BR119" s="845"/>
      <c r="BS119" s="845"/>
      <c r="BT119" s="845"/>
      <c r="BU119" s="845"/>
      <c r="BV119" s="845">
        <v>11536257</v>
      </c>
      <c r="BW119" s="845"/>
      <c r="BX119" s="845"/>
      <c r="BY119" s="845"/>
      <c r="BZ119" s="845"/>
      <c r="CA119" s="845">
        <v>12006227</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238</v>
      </c>
      <c r="DH119" s="764"/>
      <c r="DI119" s="764"/>
      <c r="DJ119" s="764"/>
      <c r="DK119" s="765"/>
      <c r="DL119" s="766" t="s">
        <v>238</v>
      </c>
      <c r="DM119" s="764"/>
      <c r="DN119" s="764"/>
      <c r="DO119" s="764"/>
      <c r="DP119" s="765"/>
      <c r="DQ119" s="766" t="s">
        <v>238</v>
      </c>
      <c r="DR119" s="764"/>
      <c r="DS119" s="764"/>
      <c r="DT119" s="764"/>
      <c r="DU119" s="765"/>
      <c r="DV119" s="848" t="s">
        <v>238</v>
      </c>
      <c r="DW119" s="849"/>
      <c r="DX119" s="849"/>
      <c r="DY119" s="849"/>
      <c r="DZ119" s="850"/>
    </row>
    <row r="120" spans="1:130" s="226" customFormat="1" ht="26.25" customHeight="1" x14ac:dyDescent="0.15">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414</v>
      </c>
      <c r="AB120" s="780"/>
      <c r="AC120" s="780"/>
      <c r="AD120" s="780"/>
      <c r="AE120" s="781"/>
      <c r="AF120" s="782" t="s">
        <v>238</v>
      </c>
      <c r="AG120" s="780"/>
      <c r="AH120" s="780"/>
      <c r="AI120" s="780"/>
      <c r="AJ120" s="781"/>
      <c r="AK120" s="782" t="s">
        <v>414</v>
      </c>
      <c r="AL120" s="780"/>
      <c r="AM120" s="780"/>
      <c r="AN120" s="780"/>
      <c r="AO120" s="781"/>
      <c r="AP120" s="824" t="s">
        <v>238</v>
      </c>
      <c r="AQ120" s="825"/>
      <c r="AR120" s="825"/>
      <c r="AS120" s="825"/>
      <c r="AT120" s="826"/>
      <c r="AU120" s="880" t="s">
        <v>467</v>
      </c>
      <c r="AV120" s="881"/>
      <c r="AW120" s="881"/>
      <c r="AX120" s="881"/>
      <c r="AY120" s="882"/>
      <c r="AZ120" s="860" t="s">
        <v>468</v>
      </c>
      <c r="BA120" s="810"/>
      <c r="BB120" s="810"/>
      <c r="BC120" s="810"/>
      <c r="BD120" s="810"/>
      <c r="BE120" s="810"/>
      <c r="BF120" s="810"/>
      <c r="BG120" s="810"/>
      <c r="BH120" s="810"/>
      <c r="BI120" s="810"/>
      <c r="BJ120" s="810"/>
      <c r="BK120" s="810"/>
      <c r="BL120" s="810"/>
      <c r="BM120" s="810"/>
      <c r="BN120" s="810"/>
      <c r="BO120" s="810"/>
      <c r="BP120" s="811"/>
      <c r="BQ120" s="861">
        <v>2830164</v>
      </c>
      <c r="BR120" s="842"/>
      <c r="BS120" s="842"/>
      <c r="BT120" s="842"/>
      <c r="BU120" s="842"/>
      <c r="BV120" s="842">
        <v>2822315</v>
      </c>
      <c r="BW120" s="842"/>
      <c r="BX120" s="842"/>
      <c r="BY120" s="842"/>
      <c r="BZ120" s="842"/>
      <c r="CA120" s="842">
        <v>3263784</v>
      </c>
      <c r="CB120" s="842"/>
      <c r="CC120" s="842"/>
      <c r="CD120" s="842"/>
      <c r="CE120" s="842"/>
      <c r="CF120" s="866">
        <v>68.2</v>
      </c>
      <c r="CG120" s="867"/>
      <c r="CH120" s="867"/>
      <c r="CI120" s="867"/>
      <c r="CJ120" s="867"/>
      <c r="CK120" s="868" t="s">
        <v>469</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337993</v>
      </c>
      <c r="DH120" s="842"/>
      <c r="DI120" s="842"/>
      <c r="DJ120" s="842"/>
      <c r="DK120" s="842"/>
      <c r="DL120" s="842">
        <v>343706</v>
      </c>
      <c r="DM120" s="842"/>
      <c r="DN120" s="842"/>
      <c r="DO120" s="842"/>
      <c r="DP120" s="842"/>
      <c r="DQ120" s="842">
        <v>345574</v>
      </c>
      <c r="DR120" s="842"/>
      <c r="DS120" s="842"/>
      <c r="DT120" s="842"/>
      <c r="DU120" s="842"/>
      <c r="DV120" s="843">
        <v>7.2</v>
      </c>
      <c r="DW120" s="843"/>
      <c r="DX120" s="843"/>
      <c r="DY120" s="843"/>
      <c r="DZ120" s="844"/>
    </row>
    <row r="121" spans="1:130" s="226"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414</v>
      </c>
      <c r="AB121" s="780"/>
      <c r="AC121" s="780"/>
      <c r="AD121" s="780"/>
      <c r="AE121" s="781"/>
      <c r="AF121" s="782" t="s">
        <v>238</v>
      </c>
      <c r="AG121" s="780"/>
      <c r="AH121" s="780"/>
      <c r="AI121" s="780"/>
      <c r="AJ121" s="781"/>
      <c r="AK121" s="782" t="s">
        <v>238</v>
      </c>
      <c r="AL121" s="780"/>
      <c r="AM121" s="780"/>
      <c r="AN121" s="780"/>
      <c r="AO121" s="781"/>
      <c r="AP121" s="824" t="s">
        <v>238</v>
      </c>
      <c r="AQ121" s="825"/>
      <c r="AR121" s="825"/>
      <c r="AS121" s="825"/>
      <c r="AT121" s="826"/>
      <c r="AU121" s="883"/>
      <c r="AV121" s="884"/>
      <c r="AW121" s="884"/>
      <c r="AX121" s="884"/>
      <c r="AY121" s="885"/>
      <c r="AZ121" s="817" t="s">
        <v>471</v>
      </c>
      <c r="BA121" s="752"/>
      <c r="BB121" s="752"/>
      <c r="BC121" s="752"/>
      <c r="BD121" s="752"/>
      <c r="BE121" s="752"/>
      <c r="BF121" s="752"/>
      <c r="BG121" s="752"/>
      <c r="BH121" s="752"/>
      <c r="BI121" s="752"/>
      <c r="BJ121" s="752"/>
      <c r="BK121" s="752"/>
      <c r="BL121" s="752"/>
      <c r="BM121" s="752"/>
      <c r="BN121" s="752"/>
      <c r="BO121" s="752"/>
      <c r="BP121" s="753"/>
      <c r="BQ121" s="789" t="s">
        <v>238</v>
      </c>
      <c r="BR121" s="790"/>
      <c r="BS121" s="790"/>
      <c r="BT121" s="790"/>
      <c r="BU121" s="790"/>
      <c r="BV121" s="790" t="s">
        <v>238</v>
      </c>
      <c r="BW121" s="790"/>
      <c r="BX121" s="790"/>
      <c r="BY121" s="790"/>
      <c r="BZ121" s="790"/>
      <c r="CA121" s="790" t="s">
        <v>414</v>
      </c>
      <c r="CB121" s="790"/>
      <c r="CC121" s="790"/>
      <c r="CD121" s="790"/>
      <c r="CE121" s="790"/>
      <c r="CF121" s="875" t="s">
        <v>238</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789">
        <v>237958</v>
      </c>
      <c r="DH121" s="790"/>
      <c r="DI121" s="790"/>
      <c r="DJ121" s="790"/>
      <c r="DK121" s="790"/>
      <c r="DL121" s="790">
        <v>236439</v>
      </c>
      <c r="DM121" s="790"/>
      <c r="DN121" s="790"/>
      <c r="DO121" s="790"/>
      <c r="DP121" s="790"/>
      <c r="DQ121" s="790">
        <v>234042</v>
      </c>
      <c r="DR121" s="790"/>
      <c r="DS121" s="790"/>
      <c r="DT121" s="790"/>
      <c r="DU121" s="790"/>
      <c r="DV121" s="796">
        <v>4.9000000000000004</v>
      </c>
      <c r="DW121" s="796"/>
      <c r="DX121" s="796"/>
      <c r="DY121" s="796"/>
      <c r="DZ121" s="797"/>
    </row>
    <row r="122" spans="1:130" s="226" customFormat="1" ht="26.25" customHeight="1" x14ac:dyDescent="0.15">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238</v>
      </c>
      <c r="AB122" s="780"/>
      <c r="AC122" s="780"/>
      <c r="AD122" s="780"/>
      <c r="AE122" s="781"/>
      <c r="AF122" s="782" t="s">
        <v>238</v>
      </c>
      <c r="AG122" s="780"/>
      <c r="AH122" s="780"/>
      <c r="AI122" s="780"/>
      <c r="AJ122" s="781"/>
      <c r="AK122" s="782" t="s">
        <v>238</v>
      </c>
      <c r="AL122" s="780"/>
      <c r="AM122" s="780"/>
      <c r="AN122" s="780"/>
      <c r="AO122" s="781"/>
      <c r="AP122" s="824" t="s">
        <v>238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6282576</v>
      </c>
      <c r="BR122" s="845"/>
      <c r="BS122" s="845"/>
      <c r="BT122" s="845"/>
      <c r="BU122" s="845"/>
      <c r="BV122" s="845">
        <v>6407396</v>
      </c>
      <c r="BW122" s="845"/>
      <c r="BX122" s="845"/>
      <c r="BY122" s="845"/>
      <c r="BZ122" s="845"/>
      <c r="CA122" s="845">
        <v>6168134</v>
      </c>
      <c r="CB122" s="845"/>
      <c r="CC122" s="845"/>
      <c r="CD122" s="845"/>
      <c r="CE122" s="845"/>
      <c r="CF122" s="846">
        <v>128.9</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789" t="s">
        <v>238</v>
      </c>
      <c r="DH122" s="790"/>
      <c r="DI122" s="790"/>
      <c r="DJ122" s="790"/>
      <c r="DK122" s="790"/>
      <c r="DL122" s="790" t="s">
        <v>238</v>
      </c>
      <c r="DM122" s="790"/>
      <c r="DN122" s="790"/>
      <c r="DO122" s="790"/>
      <c r="DP122" s="790"/>
      <c r="DQ122" s="790" t="s">
        <v>238</v>
      </c>
      <c r="DR122" s="790"/>
      <c r="DS122" s="790"/>
      <c r="DT122" s="790"/>
      <c r="DU122" s="790"/>
      <c r="DV122" s="796" t="s">
        <v>238</v>
      </c>
      <c r="DW122" s="796"/>
      <c r="DX122" s="796"/>
      <c r="DY122" s="796"/>
      <c r="DZ122" s="797"/>
    </row>
    <row r="123" spans="1:130" s="226" customFormat="1" ht="26.25" customHeight="1" x14ac:dyDescent="0.15">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1233</v>
      </c>
      <c r="AB123" s="780"/>
      <c r="AC123" s="780"/>
      <c r="AD123" s="780"/>
      <c r="AE123" s="781"/>
      <c r="AF123" s="782">
        <v>1222</v>
      </c>
      <c r="AG123" s="780"/>
      <c r="AH123" s="780"/>
      <c r="AI123" s="780"/>
      <c r="AJ123" s="781"/>
      <c r="AK123" s="782">
        <v>1211</v>
      </c>
      <c r="AL123" s="780"/>
      <c r="AM123" s="780"/>
      <c r="AN123" s="780"/>
      <c r="AO123" s="781"/>
      <c r="AP123" s="824">
        <v>0</v>
      </c>
      <c r="AQ123" s="825"/>
      <c r="AR123" s="825"/>
      <c r="AS123" s="825"/>
      <c r="AT123" s="826"/>
      <c r="AU123" s="886"/>
      <c r="AV123" s="887"/>
      <c r="AW123" s="887"/>
      <c r="AX123" s="887"/>
      <c r="AY123" s="887"/>
      <c r="AZ123" s="247" t="s">
        <v>190</v>
      </c>
      <c r="BA123" s="247"/>
      <c r="BB123" s="247"/>
      <c r="BC123" s="247"/>
      <c r="BD123" s="247"/>
      <c r="BE123" s="247"/>
      <c r="BF123" s="247"/>
      <c r="BG123" s="247"/>
      <c r="BH123" s="247"/>
      <c r="BI123" s="247"/>
      <c r="BJ123" s="247"/>
      <c r="BK123" s="247"/>
      <c r="BL123" s="247"/>
      <c r="BM123" s="247"/>
      <c r="BN123" s="247"/>
      <c r="BO123" s="877" t="s">
        <v>475</v>
      </c>
      <c r="BP123" s="878"/>
      <c r="BQ123" s="832">
        <v>9112740</v>
      </c>
      <c r="BR123" s="833"/>
      <c r="BS123" s="833"/>
      <c r="BT123" s="833"/>
      <c r="BU123" s="833"/>
      <c r="BV123" s="833">
        <v>9229711</v>
      </c>
      <c r="BW123" s="833"/>
      <c r="BX123" s="833"/>
      <c r="BY123" s="833"/>
      <c r="BZ123" s="833"/>
      <c r="CA123" s="833">
        <v>9431918</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238</v>
      </c>
      <c r="DH123" s="780"/>
      <c r="DI123" s="780"/>
      <c r="DJ123" s="780"/>
      <c r="DK123" s="781"/>
      <c r="DL123" s="782" t="s">
        <v>414</v>
      </c>
      <c r="DM123" s="780"/>
      <c r="DN123" s="780"/>
      <c r="DO123" s="780"/>
      <c r="DP123" s="781"/>
      <c r="DQ123" s="782" t="s">
        <v>442</v>
      </c>
      <c r="DR123" s="780"/>
      <c r="DS123" s="780"/>
      <c r="DT123" s="780"/>
      <c r="DU123" s="781"/>
      <c r="DV123" s="824" t="s">
        <v>442</v>
      </c>
      <c r="DW123" s="825"/>
      <c r="DX123" s="825"/>
      <c r="DY123" s="825"/>
      <c r="DZ123" s="826"/>
    </row>
    <row r="124" spans="1:130" s="226" customFormat="1" ht="26.25" customHeight="1" thickBot="1" x14ac:dyDescent="0.2">
      <c r="A124" s="820"/>
      <c r="B124" s="821"/>
      <c r="C124" s="817"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414</v>
      </c>
      <c r="AB124" s="780"/>
      <c r="AC124" s="780"/>
      <c r="AD124" s="780"/>
      <c r="AE124" s="781"/>
      <c r="AF124" s="782" t="s">
        <v>238</v>
      </c>
      <c r="AG124" s="780"/>
      <c r="AH124" s="780"/>
      <c r="AI124" s="780"/>
      <c r="AJ124" s="781"/>
      <c r="AK124" s="782" t="s">
        <v>414</v>
      </c>
      <c r="AL124" s="780"/>
      <c r="AM124" s="780"/>
      <c r="AN124" s="780"/>
      <c r="AO124" s="781"/>
      <c r="AP124" s="824" t="s">
        <v>238</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v>
      </c>
      <c r="BR124" s="831"/>
      <c r="BS124" s="831"/>
      <c r="BT124" s="831"/>
      <c r="BU124" s="831"/>
      <c r="BV124" s="831">
        <v>46.1</v>
      </c>
      <c r="BW124" s="831"/>
      <c r="BX124" s="831"/>
      <c r="BY124" s="831"/>
      <c r="BZ124" s="831"/>
      <c r="CA124" s="831">
        <v>53.8</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238</v>
      </c>
      <c r="DH124" s="764"/>
      <c r="DI124" s="764"/>
      <c r="DJ124" s="764"/>
      <c r="DK124" s="765"/>
      <c r="DL124" s="766" t="s">
        <v>238</v>
      </c>
      <c r="DM124" s="764"/>
      <c r="DN124" s="764"/>
      <c r="DO124" s="764"/>
      <c r="DP124" s="765"/>
      <c r="DQ124" s="766" t="s">
        <v>238</v>
      </c>
      <c r="DR124" s="764"/>
      <c r="DS124" s="764"/>
      <c r="DT124" s="764"/>
      <c r="DU124" s="765"/>
      <c r="DV124" s="848" t="s">
        <v>414</v>
      </c>
      <c r="DW124" s="849"/>
      <c r="DX124" s="849"/>
      <c r="DY124" s="849"/>
      <c r="DZ124" s="850"/>
    </row>
    <row r="125" spans="1:130" s="226" customFormat="1" ht="26.25" customHeight="1" x14ac:dyDescent="0.15">
      <c r="A125" s="820"/>
      <c r="B125" s="821"/>
      <c r="C125" s="817"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238</v>
      </c>
      <c r="AB125" s="780"/>
      <c r="AC125" s="780"/>
      <c r="AD125" s="780"/>
      <c r="AE125" s="781"/>
      <c r="AF125" s="782" t="s">
        <v>238</v>
      </c>
      <c r="AG125" s="780"/>
      <c r="AH125" s="780"/>
      <c r="AI125" s="780"/>
      <c r="AJ125" s="781"/>
      <c r="AK125" s="782" t="s">
        <v>238</v>
      </c>
      <c r="AL125" s="780"/>
      <c r="AM125" s="780"/>
      <c r="AN125" s="780"/>
      <c r="AO125" s="781"/>
      <c r="AP125" s="824" t="s">
        <v>238</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479</v>
      </c>
      <c r="CL125" s="852"/>
      <c r="CM125" s="852"/>
      <c r="CN125" s="852"/>
      <c r="CO125" s="853"/>
      <c r="CP125" s="860" t="s">
        <v>480</v>
      </c>
      <c r="CQ125" s="810"/>
      <c r="CR125" s="810"/>
      <c r="CS125" s="810"/>
      <c r="CT125" s="810"/>
      <c r="CU125" s="810"/>
      <c r="CV125" s="810"/>
      <c r="CW125" s="810"/>
      <c r="CX125" s="810"/>
      <c r="CY125" s="810"/>
      <c r="CZ125" s="810"/>
      <c r="DA125" s="810"/>
      <c r="DB125" s="810"/>
      <c r="DC125" s="810"/>
      <c r="DD125" s="810"/>
      <c r="DE125" s="810"/>
      <c r="DF125" s="811"/>
      <c r="DG125" s="861" t="s">
        <v>238</v>
      </c>
      <c r="DH125" s="842"/>
      <c r="DI125" s="842"/>
      <c r="DJ125" s="842"/>
      <c r="DK125" s="842"/>
      <c r="DL125" s="842" t="s">
        <v>238</v>
      </c>
      <c r="DM125" s="842"/>
      <c r="DN125" s="842"/>
      <c r="DO125" s="842"/>
      <c r="DP125" s="842"/>
      <c r="DQ125" s="842" t="s">
        <v>442</v>
      </c>
      <c r="DR125" s="842"/>
      <c r="DS125" s="842"/>
      <c r="DT125" s="842"/>
      <c r="DU125" s="842"/>
      <c r="DV125" s="843" t="s">
        <v>238</v>
      </c>
      <c r="DW125" s="843"/>
      <c r="DX125" s="843"/>
      <c r="DY125" s="843"/>
      <c r="DZ125" s="844"/>
    </row>
    <row r="126" spans="1:130" s="226" customFormat="1" ht="26.25" customHeight="1" thickBot="1" x14ac:dyDescent="0.2">
      <c r="A126" s="820"/>
      <c r="B126" s="821"/>
      <c r="C126" s="817"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238</v>
      </c>
      <c r="AB126" s="780"/>
      <c r="AC126" s="780"/>
      <c r="AD126" s="780"/>
      <c r="AE126" s="781"/>
      <c r="AF126" s="782" t="s">
        <v>238</v>
      </c>
      <c r="AG126" s="780"/>
      <c r="AH126" s="780"/>
      <c r="AI126" s="780"/>
      <c r="AJ126" s="781"/>
      <c r="AK126" s="782" t="s">
        <v>238</v>
      </c>
      <c r="AL126" s="780"/>
      <c r="AM126" s="780"/>
      <c r="AN126" s="780"/>
      <c r="AO126" s="781"/>
      <c r="AP126" s="824" t="s">
        <v>442</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7" t="s">
        <v>481</v>
      </c>
      <c r="CQ126" s="752"/>
      <c r="CR126" s="752"/>
      <c r="CS126" s="752"/>
      <c r="CT126" s="752"/>
      <c r="CU126" s="752"/>
      <c r="CV126" s="752"/>
      <c r="CW126" s="752"/>
      <c r="CX126" s="752"/>
      <c r="CY126" s="752"/>
      <c r="CZ126" s="752"/>
      <c r="DA126" s="752"/>
      <c r="DB126" s="752"/>
      <c r="DC126" s="752"/>
      <c r="DD126" s="752"/>
      <c r="DE126" s="752"/>
      <c r="DF126" s="753"/>
      <c r="DG126" s="789" t="s">
        <v>238</v>
      </c>
      <c r="DH126" s="790"/>
      <c r="DI126" s="790"/>
      <c r="DJ126" s="790"/>
      <c r="DK126" s="790"/>
      <c r="DL126" s="790" t="s">
        <v>238</v>
      </c>
      <c r="DM126" s="790"/>
      <c r="DN126" s="790"/>
      <c r="DO126" s="790"/>
      <c r="DP126" s="790"/>
      <c r="DQ126" s="790" t="s">
        <v>238</v>
      </c>
      <c r="DR126" s="790"/>
      <c r="DS126" s="790"/>
      <c r="DT126" s="790"/>
      <c r="DU126" s="790"/>
      <c r="DV126" s="796" t="s">
        <v>238</v>
      </c>
      <c r="DW126" s="796"/>
      <c r="DX126" s="796"/>
      <c r="DY126" s="796"/>
      <c r="DZ126" s="797"/>
    </row>
    <row r="127" spans="1:130" s="226" customFormat="1" ht="26.25" customHeight="1" x14ac:dyDescent="0.15">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238</v>
      </c>
      <c r="AB127" s="780"/>
      <c r="AC127" s="780"/>
      <c r="AD127" s="780"/>
      <c r="AE127" s="781"/>
      <c r="AF127" s="782" t="s">
        <v>238</v>
      </c>
      <c r="AG127" s="780"/>
      <c r="AH127" s="780"/>
      <c r="AI127" s="780"/>
      <c r="AJ127" s="781"/>
      <c r="AK127" s="782" t="s">
        <v>238</v>
      </c>
      <c r="AL127" s="780"/>
      <c r="AM127" s="780"/>
      <c r="AN127" s="780"/>
      <c r="AO127" s="781"/>
      <c r="AP127" s="824" t="s">
        <v>238</v>
      </c>
      <c r="AQ127" s="825"/>
      <c r="AR127" s="825"/>
      <c r="AS127" s="825"/>
      <c r="AT127" s="826"/>
      <c r="AU127" s="228"/>
      <c r="AV127" s="228"/>
      <c r="AW127" s="228"/>
      <c r="AX127" s="841" t="s">
        <v>483</v>
      </c>
      <c r="AY127" s="814"/>
      <c r="AZ127" s="814"/>
      <c r="BA127" s="814"/>
      <c r="BB127" s="814"/>
      <c r="BC127" s="814"/>
      <c r="BD127" s="814"/>
      <c r="BE127" s="815"/>
      <c r="BF127" s="813" t="s">
        <v>484</v>
      </c>
      <c r="BG127" s="814"/>
      <c r="BH127" s="814"/>
      <c r="BI127" s="814"/>
      <c r="BJ127" s="814"/>
      <c r="BK127" s="814"/>
      <c r="BL127" s="815"/>
      <c r="BM127" s="813" t="s">
        <v>485</v>
      </c>
      <c r="BN127" s="814"/>
      <c r="BO127" s="814"/>
      <c r="BP127" s="814"/>
      <c r="BQ127" s="814"/>
      <c r="BR127" s="814"/>
      <c r="BS127" s="815"/>
      <c r="BT127" s="813" t="s">
        <v>486</v>
      </c>
      <c r="BU127" s="814"/>
      <c r="BV127" s="814"/>
      <c r="BW127" s="814"/>
      <c r="BX127" s="814"/>
      <c r="BY127" s="814"/>
      <c r="BZ127" s="816"/>
      <c r="CA127" s="228"/>
      <c r="CB127" s="228"/>
      <c r="CC127" s="228"/>
      <c r="CD127" s="251"/>
      <c r="CE127" s="251"/>
      <c r="CF127" s="251"/>
      <c r="CG127" s="228"/>
      <c r="CH127" s="228"/>
      <c r="CI127" s="228"/>
      <c r="CJ127" s="250"/>
      <c r="CK127" s="854"/>
      <c r="CL127" s="855"/>
      <c r="CM127" s="855"/>
      <c r="CN127" s="855"/>
      <c r="CO127" s="856"/>
      <c r="CP127" s="817" t="s">
        <v>487</v>
      </c>
      <c r="CQ127" s="752"/>
      <c r="CR127" s="752"/>
      <c r="CS127" s="752"/>
      <c r="CT127" s="752"/>
      <c r="CU127" s="752"/>
      <c r="CV127" s="752"/>
      <c r="CW127" s="752"/>
      <c r="CX127" s="752"/>
      <c r="CY127" s="752"/>
      <c r="CZ127" s="752"/>
      <c r="DA127" s="752"/>
      <c r="DB127" s="752"/>
      <c r="DC127" s="752"/>
      <c r="DD127" s="752"/>
      <c r="DE127" s="752"/>
      <c r="DF127" s="753"/>
      <c r="DG127" s="789" t="s">
        <v>238</v>
      </c>
      <c r="DH127" s="790"/>
      <c r="DI127" s="790"/>
      <c r="DJ127" s="790"/>
      <c r="DK127" s="790"/>
      <c r="DL127" s="790" t="s">
        <v>414</v>
      </c>
      <c r="DM127" s="790"/>
      <c r="DN127" s="790"/>
      <c r="DO127" s="790"/>
      <c r="DP127" s="790"/>
      <c r="DQ127" s="790" t="s">
        <v>238</v>
      </c>
      <c r="DR127" s="790"/>
      <c r="DS127" s="790"/>
      <c r="DT127" s="790"/>
      <c r="DU127" s="790"/>
      <c r="DV127" s="796" t="s">
        <v>238</v>
      </c>
      <c r="DW127" s="796"/>
      <c r="DX127" s="796"/>
      <c r="DY127" s="796"/>
      <c r="DZ127" s="797"/>
    </row>
    <row r="128" spans="1:130" s="226" customFormat="1" ht="26.25" customHeight="1" thickBot="1" x14ac:dyDescent="0.2">
      <c r="A128" s="798" t="s">
        <v>488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489</v>
      </c>
      <c r="X128" s="800"/>
      <c r="Y128" s="800"/>
      <c r="Z128" s="801"/>
      <c r="AA128" s="802" t="s">
        <v>442</v>
      </c>
      <c r="AB128" s="803"/>
      <c r="AC128" s="803"/>
      <c r="AD128" s="803"/>
      <c r="AE128" s="804"/>
      <c r="AF128" s="805" t="s">
        <v>238</v>
      </c>
      <c r="AG128" s="803"/>
      <c r="AH128" s="803"/>
      <c r="AI128" s="803"/>
      <c r="AJ128" s="804"/>
      <c r="AK128" s="805" t="s">
        <v>238</v>
      </c>
      <c r="AL128" s="803"/>
      <c r="AM128" s="803"/>
      <c r="AN128" s="803"/>
      <c r="AO128" s="804"/>
      <c r="AP128" s="806"/>
      <c r="AQ128" s="807"/>
      <c r="AR128" s="807"/>
      <c r="AS128" s="807"/>
      <c r="AT128" s="808"/>
      <c r="AU128" s="228"/>
      <c r="AV128" s="228"/>
      <c r="AW128" s="228"/>
      <c r="AX128" s="809" t="s">
        <v>490</v>
      </c>
      <c r="AY128" s="810"/>
      <c r="AZ128" s="810"/>
      <c r="BA128" s="810"/>
      <c r="BB128" s="810"/>
      <c r="BC128" s="810"/>
      <c r="BD128" s="810"/>
      <c r="BE128" s="811"/>
      <c r="BF128" s="786" t="s">
        <v>442</v>
      </c>
      <c r="BG128" s="787"/>
      <c r="BH128" s="787"/>
      <c r="BI128" s="787"/>
      <c r="BJ128" s="787"/>
      <c r="BK128" s="787"/>
      <c r="BL128" s="812"/>
      <c r="BM128" s="786">
        <v>14.84</v>
      </c>
      <c r="BN128" s="787"/>
      <c r="BO128" s="787"/>
      <c r="BP128" s="787"/>
      <c r="BQ128" s="787"/>
      <c r="BR128" s="787"/>
      <c r="BS128" s="812"/>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91" t="s">
        <v>491</v>
      </c>
      <c r="CQ128" s="730"/>
      <c r="CR128" s="730"/>
      <c r="CS128" s="730"/>
      <c r="CT128" s="730"/>
      <c r="CU128" s="730"/>
      <c r="CV128" s="730"/>
      <c r="CW128" s="730"/>
      <c r="CX128" s="730"/>
      <c r="CY128" s="730"/>
      <c r="CZ128" s="730"/>
      <c r="DA128" s="730"/>
      <c r="DB128" s="730"/>
      <c r="DC128" s="730"/>
      <c r="DD128" s="730"/>
      <c r="DE128" s="730"/>
      <c r="DF128" s="731"/>
      <c r="DG128" s="792" t="s">
        <v>238</v>
      </c>
      <c r="DH128" s="793"/>
      <c r="DI128" s="793"/>
      <c r="DJ128" s="793"/>
      <c r="DK128" s="793"/>
      <c r="DL128" s="793" t="s">
        <v>238</v>
      </c>
      <c r="DM128" s="793"/>
      <c r="DN128" s="793"/>
      <c r="DO128" s="793"/>
      <c r="DP128" s="793"/>
      <c r="DQ128" s="793" t="s">
        <v>238</v>
      </c>
      <c r="DR128" s="793"/>
      <c r="DS128" s="793"/>
      <c r="DT128" s="793"/>
      <c r="DU128" s="793"/>
      <c r="DV128" s="794" t="s">
        <v>238</v>
      </c>
      <c r="DW128" s="794"/>
      <c r="DX128" s="794"/>
      <c r="DY128" s="794"/>
      <c r="DZ128" s="795"/>
    </row>
    <row r="129" spans="1:131" s="226"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5130814</v>
      </c>
      <c r="AB129" s="780"/>
      <c r="AC129" s="780"/>
      <c r="AD129" s="780"/>
      <c r="AE129" s="781"/>
      <c r="AF129" s="782">
        <v>5461253</v>
      </c>
      <c r="AG129" s="780"/>
      <c r="AH129" s="780"/>
      <c r="AI129" s="780"/>
      <c r="AJ129" s="781"/>
      <c r="AK129" s="782">
        <v>5257327</v>
      </c>
      <c r="AL129" s="780"/>
      <c r="AM129" s="780"/>
      <c r="AN129" s="780"/>
      <c r="AO129" s="781"/>
      <c r="AP129" s="783"/>
      <c r="AQ129" s="784"/>
      <c r="AR129" s="784"/>
      <c r="AS129" s="784"/>
      <c r="AT129" s="785"/>
      <c r="AU129" s="229"/>
      <c r="AV129" s="229"/>
      <c r="AW129" s="229"/>
      <c r="AX129" s="751" t="s">
        <v>493</v>
      </c>
      <c r="AY129" s="752"/>
      <c r="AZ129" s="752"/>
      <c r="BA129" s="752"/>
      <c r="BB129" s="752"/>
      <c r="BC129" s="752"/>
      <c r="BD129" s="752"/>
      <c r="BE129" s="753"/>
      <c r="BF129" s="770" t="s">
        <v>238</v>
      </c>
      <c r="BG129" s="771"/>
      <c r="BH129" s="771"/>
      <c r="BI129" s="771"/>
      <c r="BJ129" s="771"/>
      <c r="BK129" s="771"/>
      <c r="BL129" s="772"/>
      <c r="BM129" s="770">
        <v>19.84</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461256</v>
      </c>
      <c r="AB130" s="780"/>
      <c r="AC130" s="780"/>
      <c r="AD130" s="780"/>
      <c r="AE130" s="781"/>
      <c r="AF130" s="782">
        <v>466172</v>
      </c>
      <c r="AG130" s="780"/>
      <c r="AH130" s="780"/>
      <c r="AI130" s="780"/>
      <c r="AJ130" s="781"/>
      <c r="AK130" s="782">
        <v>472369</v>
      </c>
      <c r="AL130" s="780"/>
      <c r="AM130" s="780"/>
      <c r="AN130" s="780"/>
      <c r="AO130" s="781"/>
      <c r="AP130" s="783"/>
      <c r="AQ130" s="784"/>
      <c r="AR130" s="784"/>
      <c r="AS130" s="784"/>
      <c r="AT130" s="785"/>
      <c r="AU130" s="229"/>
      <c r="AV130" s="229"/>
      <c r="AW130" s="229"/>
      <c r="AX130" s="751" t="s">
        <v>496</v>
      </c>
      <c r="AY130" s="752"/>
      <c r="AZ130" s="752"/>
      <c r="BA130" s="752"/>
      <c r="BB130" s="752"/>
      <c r="BC130" s="752"/>
      <c r="BD130" s="752"/>
      <c r="BE130" s="753"/>
      <c r="BF130" s="754">
        <v>5.7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4669558</v>
      </c>
      <c r="AB131" s="764"/>
      <c r="AC131" s="764"/>
      <c r="AD131" s="764"/>
      <c r="AE131" s="765"/>
      <c r="AF131" s="766">
        <v>4995081</v>
      </c>
      <c r="AG131" s="764"/>
      <c r="AH131" s="764"/>
      <c r="AI131" s="764"/>
      <c r="AJ131" s="765"/>
      <c r="AK131" s="766">
        <v>4784958</v>
      </c>
      <c r="AL131" s="764"/>
      <c r="AM131" s="764"/>
      <c r="AN131" s="764"/>
      <c r="AO131" s="765"/>
      <c r="AP131" s="767"/>
      <c r="AQ131" s="768"/>
      <c r="AR131" s="768"/>
      <c r="AS131" s="768"/>
      <c r="AT131" s="769"/>
      <c r="AU131" s="229"/>
      <c r="AV131" s="229"/>
      <c r="AW131" s="229"/>
      <c r="AX131" s="729" t="s">
        <v>498</v>
      </c>
      <c r="AY131" s="730"/>
      <c r="AZ131" s="730"/>
      <c r="BA131" s="730"/>
      <c r="BB131" s="730"/>
      <c r="BC131" s="730"/>
      <c r="BD131" s="730"/>
      <c r="BE131" s="731"/>
      <c r="BF131" s="732">
        <v>53.8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5.8372120020000002</v>
      </c>
      <c r="AB132" s="745"/>
      <c r="AC132" s="745"/>
      <c r="AD132" s="745"/>
      <c r="AE132" s="746"/>
      <c r="AF132" s="747">
        <v>5.1238208150000002</v>
      </c>
      <c r="AG132" s="745"/>
      <c r="AH132" s="745"/>
      <c r="AI132" s="745"/>
      <c r="AJ132" s="746"/>
      <c r="AK132" s="747">
        <v>6.1697302250000003</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5.2</v>
      </c>
      <c r="AB133" s="724"/>
      <c r="AC133" s="724"/>
      <c r="AD133" s="724"/>
      <c r="AE133" s="725"/>
      <c r="AF133" s="723">
        <v>5.4</v>
      </c>
      <c r="AG133" s="724"/>
      <c r="AH133" s="724"/>
      <c r="AI133" s="724"/>
      <c r="AJ133" s="725"/>
      <c r="AK133" s="723">
        <v>5.7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WJR8xV55CnBPkDYAMlddqgmWba1mnE+hgW7fuVJcgu19u2YBYe0TCX9aeVT+JDvNl+y/BOdCfQPTLzCfAQZXQ==" saltValue="O4IBO8l3sU/Ou9lQGrBF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ECfJKITDMCafFtdV14KoVFyK29BdiDWDTnuWcwfwO0OnVsPvRKvg86T1ElVNBUI8tKTRVHonuXI9Egn+cmArJA==" saltValue="LWo9qTH9QhaigGJ9cuOq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cFfP8vcp0vF42HvPRd6/SsgggFzpKujKGUd8zwJ4sh0Nh8OS3jXrL7w4mw8mUi9nPwmzCy2I9FojK9K0UhGDg==" saltValue="JJat4raAIEfwlwuncm7N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510</v>
      </c>
      <c r="AL9" s="1131"/>
      <c r="AM9" s="1131"/>
      <c r="AN9" s="1132"/>
      <c r="AO9" s="277">
        <v>1537236</v>
      </c>
      <c r="AP9" s="277">
        <v>94182</v>
      </c>
      <c r="AQ9" s="278">
        <v>115879</v>
      </c>
      <c r="AR9" s="279">
        <v>-18.7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511</v>
      </c>
      <c r="AL10" s="1131"/>
      <c r="AM10" s="1131"/>
      <c r="AN10" s="1132"/>
      <c r="AO10" s="280">
        <v>343390</v>
      </c>
      <c r="AP10" s="280">
        <v>21038</v>
      </c>
      <c r="AQ10" s="281">
        <v>14625</v>
      </c>
      <c r="AR10" s="282">
        <v>43.8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512</v>
      </c>
      <c r="AL11" s="1131"/>
      <c r="AM11" s="1131"/>
      <c r="AN11" s="1132"/>
      <c r="AO11" s="280">
        <v>3418</v>
      </c>
      <c r="AP11" s="280">
        <v>209</v>
      </c>
      <c r="AQ11" s="281">
        <v>3181</v>
      </c>
      <c r="AR11" s="282">
        <v>-93.4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513</v>
      </c>
      <c r="AL12" s="1131"/>
      <c r="AM12" s="1131"/>
      <c r="AN12" s="1132"/>
      <c r="AO12" s="280" t="s">
        <v>514</v>
      </c>
      <c r="AP12" s="280" t="s">
        <v>514</v>
      </c>
      <c r="AQ12" s="281" t="s">
        <v>514</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515</v>
      </c>
      <c r="AL13" s="1131"/>
      <c r="AM13" s="1131"/>
      <c r="AN13" s="1132"/>
      <c r="AO13" s="280">
        <v>71901</v>
      </c>
      <c r="AP13" s="280">
        <v>4405</v>
      </c>
      <c r="AQ13" s="281">
        <v>5586</v>
      </c>
      <c r="AR13" s="282">
        <v>-21.1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516</v>
      </c>
      <c r="AL14" s="1131"/>
      <c r="AM14" s="1131"/>
      <c r="AN14" s="1132"/>
      <c r="AO14" s="280">
        <v>25590</v>
      </c>
      <c r="AP14" s="280">
        <v>1568</v>
      </c>
      <c r="AQ14" s="281">
        <v>1576</v>
      </c>
      <c r="AR14" s="282">
        <v>-0.5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517</v>
      </c>
      <c r="AL15" s="1134"/>
      <c r="AM15" s="1134"/>
      <c r="AN15" s="1135"/>
      <c r="AO15" s="280">
        <v>-96826</v>
      </c>
      <c r="AP15" s="280">
        <v>-5932</v>
      </c>
      <c r="AQ15" s="281">
        <v>-7785</v>
      </c>
      <c r="AR15" s="282">
        <v>-23.8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190</v>
      </c>
      <c r="AL16" s="1134"/>
      <c r="AM16" s="1134"/>
      <c r="AN16" s="1135"/>
      <c r="AO16" s="280">
        <v>1884709</v>
      </c>
      <c r="AP16" s="280">
        <v>115470</v>
      </c>
      <c r="AQ16" s="281">
        <v>133062</v>
      </c>
      <c r="AR16" s="282">
        <v>-13.2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522</v>
      </c>
      <c r="AL21" s="1137"/>
      <c r="AM21" s="1137"/>
      <c r="AN21" s="1138"/>
      <c r="AO21" s="293">
        <v>11.21</v>
      </c>
      <c r="AP21" s="294">
        <v>11.97</v>
      </c>
      <c r="AQ21" s="295">
        <v>-0.76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523</v>
      </c>
      <c r="AL22" s="1137"/>
      <c r="AM22" s="1137"/>
      <c r="AN22" s="1138"/>
      <c r="AO22" s="298">
        <v>97.1</v>
      </c>
      <c r="AP22" s="299">
        <v>95</v>
      </c>
      <c r="AQ22" s="300">
        <v>2.1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527</v>
      </c>
      <c r="AL32" s="1121"/>
      <c r="AM32" s="1121"/>
      <c r="AN32" s="1122"/>
      <c r="AO32" s="308">
        <v>678305</v>
      </c>
      <c r="AP32" s="308">
        <v>41558</v>
      </c>
      <c r="AQ32" s="309">
        <v>79195</v>
      </c>
      <c r="AR32" s="310">
        <v>-47.5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528</v>
      </c>
      <c r="AL33" s="1121"/>
      <c r="AM33" s="1121"/>
      <c r="AN33" s="1122"/>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529</v>
      </c>
      <c r="AL34" s="1121"/>
      <c r="AM34" s="1121"/>
      <c r="AN34" s="1122"/>
      <c r="AO34" s="308" t="s">
        <v>514</v>
      </c>
      <c r="AP34" s="308" t="s">
        <v>514</v>
      </c>
      <c r="AQ34" s="309" t="s">
        <v>514</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530</v>
      </c>
      <c r="AL35" s="1121"/>
      <c r="AM35" s="1121"/>
      <c r="AN35" s="1122"/>
      <c r="AO35" s="308">
        <v>62791</v>
      </c>
      <c r="AP35" s="308">
        <v>3847</v>
      </c>
      <c r="AQ35" s="309">
        <v>19814</v>
      </c>
      <c r="AR35" s="310">
        <v>-80.599999999999994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531</v>
      </c>
      <c r="AL36" s="1121"/>
      <c r="AM36" s="1121"/>
      <c r="AN36" s="1122"/>
      <c r="AO36" s="308">
        <v>25281</v>
      </c>
      <c r="AP36" s="308">
        <v>1549</v>
      </c>
      <c r="AQ36" s="309">
        <v>2500</v>
      </c>
      <c r="AR36" s="310">
        <v>-38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532</v>
      </c>
      <c r="AL37" s="1121"/>
      <c r="AM37" s="1121"/>
      <c r="AN37" s="1122"/>
      <c r="AO37" s="308">
        <v>1211</v>
      </c>
      <c r="AP37" s="308">
        <v>74</v>
      </c>
      <c r="AQ37" s="309">
        <v>761</v>
      </c>
      <c r="AR37" s="310">
        <v>-90.3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533</v>
      </c>
      <c r="AL38" s="1124"/>
      <c r="AM38" s="1124"/>
      <c r="AN38" s="1125"/>
      <c r="AO38" s="311" t="s">
        <v>514</v>
      </c>
      <c r="AP38" s="311" t="s">
        <v>514</v>
      </c>
      <c r="AQ38" s="312">
        <v>1</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534</v>
      </c>
      <c r="AL39" s="1124"/>
      <c r="AM39" s="1124"/>
      <c r="AN39" s="1125"/>
      <c r="AO39" s="308" t="s">
        <v>514</v>
      </c>
      <c r="AP39" s="308" t="s">
        <v>514</v>
      </c>
      <c r="AQ39" s="309">
        <v>-2022</v>
      </c>
      <c r="AR39" s="310" t="s">
        <v>514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535</v>
      </c>
      <c r="AL40" s="1121"/>
      <c r="AM40" s="1121"/>
      <c r="AN40" s="1122"/>
      <c r="AO40" s="308">
        <v>-472369</v>
      </c>
      <c r="AP40" s="308">
        <v>-28941</v>
      </c>
      <c r="AQ40" s="309">
        <v>-69592</v>
      </c>
      <c r="AR40" s="310">
        <v>-58.4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302</v>
      </c>
      <c r="AL41" s="1127"/>
      <c r="AM41" s="1127"/>
      <c r="AN41" s="1128"/>
      <c r="AO41" s="308">
        <v>295219</v>
      </c>
      <c r="AP41" s="308">
        <v>18087</v>
      </c>
      <c r="AQ41" s="309">
        <v>30658</v>
      </c>
      <c r="AR41" s="310">
        <v>-41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505</v>
      </c>
      <c r="AN49" s="1115" t="s">
        <v>539</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816642</v>
      </c>
      <c r="AN51" s="330">
        <v>45054</v>
      </c>
      <c r="AO51" s="331">
        <v>-13.5</v>
      </c>
      <c r="AP51" s="332">
        <v>98507</v>
      </c>
      <c r="AQ51" s="333">
        <v>-7.1</v>
      </c>
      <c r="AR51" s="334">
        <v>-6.4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384810</v>
      </c>
      <c r="AN52" s="338">
        <v>21230</v>
      </c>
      <c r="AO52" s="339">
        <v>23.2</v>
      </c>
      <c r="AP52" s="340">
        <v>47567</v>
      </c>
      <c r="AQ52" s="341">
        <v>-18.5</v>
      </c>
      <c r="AR52" s="342">
        <v>41.7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786496</v>
      </c>
      <c r="AN53" s="330">
        <v>44452</v>
      </c>
      <c r="AO53" s="331">
        <v>-1.3</v>
      </c>
      <c r="AP53" s="332">
        <v>113347</v>
      </c>
      <c r="AQ53" s="333">
        <v>15.1</v>
      </c>
      <c r="AR53" s="334">
        <v>-16.399999999999999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317548</v>
      </c>
      <c r="AN54" s="338">
        <v>17948</v>
      </c>
      <c r="AO54" s="339">
        <v>-15.5</v>
      </c>
      <c r="AP54" s="340">
        <v>58728</v>
      </c>
      <c r="AQ54" s="341">
        <v>23.5</v>
      </c>
      <c r="AR54" s="342">
        <v>-39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1289085</v>
      </c>
      <c r="AN55" s="330">
        <v>75271</v>
      </c>
      <c r="AO55" s="331">
        <v>69.3</v>
      </c>
      <c r="AP55" s="332">
        <v>125418</v>
      </c>
      <c r="AQ55" s="333">
        <v>10.6</v>
      </c>
      <c r="AR55" s="334">
        <v>58.7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638629</v>
      </c>
      <c r="AN56" s="338">
        <v>37290</v>
      </c>
      <c r="AO56" s="339">
        <v>107.8</v>
      </c>
      <c r="AP56" s="340">
        <v>60445</v>
      </c>
      <c r="AQ56" s="341">
        <v>2.9</v>
      </c>
      <c r="AR56" s="342">
        <v>104.9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1321131</v>
      </c>
      <c r="AN57" s="330">
        <v>79300</v>
      </c>
      <c r="AO57" s="331">
        <v>5.4</v>
      </c>
      <c r="AP57" s="332">
        <v>108384</v>
      </c>
      <c r="AQ57" s="333">
        <v>-13.6</v>
      </c>
      <c r="AR57" s="334">
        <v>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274783</v>
      </c>
      <c r="AN58" s="338">
        <v>16494</v>
      </c>
      <c r="AO58" s="339">
        <v>-55.8</v>
      </c>
      <c r="AP58" s="340">
        <v>51153</v>
      </c>
      <c r="AQ58" s="341">
        <v>-15.4</v>
      </c>
      <c r="AR58" s="342">
        <v>-40.4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832352</v>
      </c>
      <c r="AN59" s="330">
        <v>50996</v>
      </c>
      <c r="AO59" s="331">
        <v>-35.700000000000003</v>
      </c>
      <c r="AP59" s="332">
        <v>80959</v>
      </c>
      <c r="AQ59" s="333">
        <v>-25.3</v>
      </c>
      <c r="AR59" s="334">
        <v>-10.4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235788</v>
      </c>
      <c r="AN60" s="338">
        <v>14446</v>
      </c>
      <c r="AO60" s="339">
        <v>-12.4</v>
      </c>
      <c r="AP60" s="340">
        <v>43928</v>
      </c>
      <c r="AQ60" s="341">
        <v>-14.1</v>
      </c>
      <c r="AR60" s="342">
        <v>1.7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1009141</v>
      </c>
      <c r="AN61" s="345">
        <v>59015</v>
      </c>
      <c r="AO61" s="346">
        <v>4.8</v>
      </c>
      <c r="AP61" s="347">
        <v>105323</v>
      </c>
      <c r="AQ61" s="348">
        <v>-4.0999999999999996</v>
      </c>
      <c r="AR61" s="334">
        <v>8.9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370312</v>
      </c>
      <c r="AN62" s="338">
        <v>21482</v>
      </c>
      <c r="AO62" s="339">
        <v>9.5</v>
      </c>
      <c r="AP62" s="340">
        <v>52364</v>
      </c>
      <c r="AQ62" s="341">
        <v>-4.3</v>
      </c>
      <c r="AR62" s="342">
        <v>13.8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KkyvfEz4C5BkFgBD/znbXlF4D4UvPm6W0yw3vswnTAVYY9X8q1T1S9Adgp//mpkN1Ru1sb6V0KK041i4/ARJA==" saltValue="maToM5dokLPA1asOmK48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1" spans="125:125" ht="13.5" hidden="1" customHeight="1" x14ac:dyDescent="0.15">
      <c r="DU121" s="255"/>
    </row>
  </sheetData>
  <sheetProtection algorithmName="SHA-512" hashValue="xfU0QiNWmjCUOKnCy2esAwiGD6ieGjFkAqE37lY2V4ZR5iTNkFmryH/BfX+rNd1fu4bZIsZM18aycdgGXLydIA==" saltValue="w7Juk29BumMA3PPTswtn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Zg7Y9rq+kYcZl0XMUXv/MhGd+bV4WNYmXgtIVzwXZAAHnRNPdb+Wo5D9lvaDjBxM2vIc2qD+JkYqOXBSDF7Thg==" saltValue="iAW7riSKLIypFZjPR752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27.05</v>
      </c>
      <c r="G47" s="12">
        <v>19.29</v>
      </c>
      <c r="H47" s="12">
        <v>19.059999999999999</v>
      </c>
      <c r="I47" s="12">
        <v>18.77</v>
      </c>
      <c r="J47" s="13">
        <v>22.6</v>
      </c>
    </row>
    <row r="48" spans="2:10" ht="57.75" customHeight="1" x14ac:dyDescent="0.15">
      <c r="B48" s="14"/>
      <c r="C48" s="1141" t="s">
        <v>4</v>
      </c>
      <c r="D48" s="1141"/>
      <c r="E48" s="1142"/>
      <c r="F48" s="15">
        <v>4.93</v>
      </c>
      <c r="G48" s="16">
        <v>6.47</v>
      </c>
      <c r="H48" s="16">
        <v>5.25</v>
      </c>
      <c r="I48" s="16">
        <v>5.66</v>
      </c>
      <c r="J48" s="17">
        <v>7.32</v>
      </c>
    </row>
    <row r="49" spans="2:10" ht="57.75" customHeight="1" thickBot="1" x14ac:dyDescent="0.2">
      <c r="B49" s="18"/>
      <c r="C49" s="1143" t="s">
        <v>5</v>
      </c>
      <c r="D49" s="1143"/>
      <c r="E49" s="1144"/>
      <c r="F49" s="19" t="s">
        <v>560</v>
      </c>
      <c r="G49" s="20" t="s">
        <v>561</v>
      </c>
      <c r="H49" s="20" t="s">
        <v>562</v>
      </c>
      <c r="I49" s="20">
        <v>1.59</v>
      </c>
      <c r="J49" s="21">
        <v>4.55</v>
      </c>
    </row>
    <row r="50" spans="2:10" x14ac:dyDescent="0.15"/>
  </sheetData>
  <sheetProtection algorithmName="SHA-512" hashValue="vhj1MmppNvfSTOMiFq0unGOq9YG4bEemMGpwcEh/6P0NEJqd0orBbjhQTQoDXBjZX8SSXrZ9bDw5PJlLNm5XlQ==" saltValue="kSJ6nBoPXaptKpy9RFdQ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2024-03-22T07:32:54Z</cp:lastPrinted>
  <dcterms:created xsi:type="dcterms:W3CDTF">2024-03-14T02:59:01Z</dcterms:created>
  <dcterms:modified xsi:type="dcterms:W3CDTF">2024-03-22T07:34:11Z</dcterms:modified>
  <cp:category/>
</cp:coreProperties>
</file>